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4\TORNEOS DE LA FEDERACION\10 - MDPGC - Men Con y Sin 15-07-2024 -\"/>
    </mc:Choice>
  </mc:AlternateContent>
  <xr:revisionPtr revIDLastSave="0" documentId="13_ncr:1_{BEA4149D-59E0-4D21-9E85-E489C2EFAE39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GROSS" sheetId="26" r:id="rId1"/>
    <sheet name="JUVENILES" sheetId="15" r:id="rId2"/>
    <sheet name="MENORES" sheetId="4" r:id="rId3"/>
    <sheet name="MEN 15" sheetId="5" r:id="rId4"/>
    <sheet name="MEN 13" sheetId="8" r:id="rId5"/>
    <sheet name="ALBATROS - 11 - 12" sheetId="10" r:id="rId6"/>
    <sheet name="EAGLES - 13 - 14 - " sheetId="9" r:id="rId7"/>
    <sheet name="BIRDIES 15 Y POST" sheetId="7" r:id="rId8"/>
    <sheet name="PROM " sheetId="6" r:id="rId9"/>
    <sheet name="PRINCIPIANTES" sheetId="25" r:id="rId10"/>
    <sheet name="HORA LUN" sheetId="20" state="hidden" r:id="rId11"/>
    <sheet name="HORA MAR" sheetId="21" state="hidden" r:id="rId12"/>
    <sheet name="HORA MIE" sheetId="24" r:id="rId13"/>
    <sheet name="EEPP CON HCP" sheetId="22" r:id="rId14"/>
    <sheet name="EEPP SIN HCP" sheetId="23" r:id="rId15"/>
  </sheets>
  <calcPr calcId="191029"/>
</workbook>
</file>

<file path=xl/calcChain.xml><?xml version="1.0" encoding="utf-8"?>
<calcChain xmlns="http://schemas.openxmlformats.org/spreadsheetml/2006/main">
  <c r="F42" i="23" l="1"/>
  <c r="F48" i="23"/>
  <c r="F12" i="7"/>
  <c r="F11" i="7"/>
  <c r="F30" i="23"/>
  <c r="R94" i="26" l="1"/>
  <c r="R90" i="26"/>
  <c r="O111" i="26"/>
  <c r="P111" i="26" s="1"/>
  <c r="K111" i="26"/>
  <c r="L111" i="26" s="1"/>
  <c r="G111" i="26"/>
  <c r="O110" i="26"/>
  <c r="P110" i="26" s="1"/>
  <c r="K110" i="26"/>
  <c r="L110" i="26" s="1"/>
  <c r="G110" i="26"/>
  <c r="O109" i="26"/>
  <c r="P109" i="26" s="1"/>
  <c r="K109" i="26"/>
  <c r="L109" i="26" s="1"/>
  <c r="G109" i="26"/>
  <c r="R109" i="26" s="1"/>
  <c r="O108" i="26"/>
  <c r="P108" i="26" s="1"/>
  <c r="K108" i="26"/>
  <c r="L108" i="26" s="1"/>
  <c r="G108" i="26"/>
  <c r="R108" i="26" s="1"/>
  <c r="O107" i="26"/>
  <c r="P107" i="26" s="1"/>
  <c r="K107" i="26"/>
  <c r="L107" i="26" s="1"/>
  <c r="G107" i="26"/>
  <c r="R107" i="26" s="1"/>
  <c r="O106" i="26"/>
  <c r="P106" i="26" s="1"/>
  <c r="K106" i="26"/>
  <c r="L106" i="26" s="1"/>
  <c r="G106" i="26"/>
  <c r="O105" i="26"/>
  <c r="P105" i="26" s="1"/>
  <c r="K105" i="26"/>
  <c r="L105" i="26" s="1"/>
  <c r="G105" i="26"/>
  <c r="R105" i="26" s="1"/>
  <c r="O104" i="26"/>
  <c r="P104" i="26" s="1"/>
  <c r="K104" i="26"/>
  <c r="L104" i="26" s="1"/>
  <c r="G104" i="26"/>
  <c r="R104" i="26" s="1"/>
  <c r="O102" i="26"/>
  <c r="P102" i="26" s="1"/>
  <c r="K102" i="26"/>
  <c r="L102" i="26" s="1"/>
  <c r="G102" i="26"/>
  <c r="O101" i="26"/>
  <c r="P101" i="26" s="1"/>
  <c r="K101" i="26"/>
  <c r="L101" i="26" s="1"/>
  <c r="G101" i="26"/>
  <c r="R101" i="26" s="1"/>
  <c r="O100" i="26"/>
  <c r="P100" i="26" s="1"/>
  <c r="K100" i="26"/>
  <c r="L100" i="26" s="1"/>
  <c r="G100" i="26"/>
  <c r="R100" i="26" s="1"/>
  <c r="O99" i="26"/>
  <c r="P99" i="26" s="1"/>
  <c r="K99" i="26"/>
  <c r="L99" i="26" s="1"/>
  <c r="G99" i="26"/>
  <c r="R99" i="26" s="1"/>
  <c r="O97" i="26"/>
  <c r="P97" i="26" s="1"/>
  <c r="K97" i="26"/>
  <c r="L97" i="26" s="1"/>
  <c r="G97" i="26"/>
  <c r="R97" i="26" s="1"/>
  <c r="O88" i="26"/>
  <c r="P88" i="26" s="1"/>
  <c r="K88" i="26"/>
  <c r="L88" i="26" s="1"/>
  <c r="G88" i="26"/>
  <c r="R88" i="26" s="1"/>
  <c r="O112" i="26"/>
  <c r="P112" i="26" s="1"/>
  <c r="K112" i="26"/>
  <c r="L112" i="26" s="1"/>
  <c r="G112" i="26"/>
  <c r="O103" i="26"/>
  <c r="P103" i="26" s="1"/>
  <c r="K103" i="26"/>
  <c r="L103" i="26" s="1"/>
  <c r="G103" i="26"/>
  <c r="R103" i="26" s="1"/>
  <c r="O98" i="26"/>
  <c r="P98" i="26" s="1"/>
  <c r="K98" i="26"/>
  <c r="L98" i="26" s="1"/>
  <c r="G98" i="26"/>
  <c r="O96" i="26"/>
  <c r="P96" i="26" s="1"/>
  <c r="K96" i="26"/>
  <c r="L96" i="26" s="1"/>
  <c r="G96" i="26"/>
  <c r="R96" i="26" s="1"/>
  <c r="O95" i="26"/>
  <c r="P95" i="26" s="1"/>
  <c r="K95" i="26"/>
  <c r="L95" i="26" s="1"/>
  <c r="G95" i="26"/>
  <c r="R95" i="26" s="1"/>
  <c r="O94" i="26"/>
  <c r="P94" i="26" s="1"/>
  <c r="K94" i="26"/>
  <c r="L94" i="26" s="1"/>
  <c r="G94" i="26"/>
  <c r="O93" i="26"/>
  <c r="P93" i="26" s="1"/>
  <c r="K93" i="26"/>
  <c r="L93" i="26" s="1"/>
  <c r="G93" i="26"/>
  <c r="R93" i="26" s="1"/>
  <c r="O92" i="26"/>
  <c r="P92" i="26" s="1"/>
  <c r="K92" i="26"/>
  <c r="L92" i="26" s="1"/>
  <c r="G92" i="26"/>
  <c r="R92" i="26" s="1"/>
  <c r="O91" i="26"/>
  <c r="P91" i="26" s="1"/>
  <c r="K91" i="26"/>
  <c r="L91" i="26" s="1"/>
  <c r="G91" i="26"/>
  <c r="R91" i="26" s="1"/>
  <c r="O90" i="26"/>
  <c r="P90" i="26" s="1"/>
  <c r="K90" i="26"/>
  <c r="L90" i="26" s="1"/>
  <c r="G90" i="26"/>
  <c r="O89" i="26"/>
  <c r="P89" i="26" s="1"/>
  <c r="K89" i="26"/>
  <c r="L89" i="26" s="1"/>
  <c r="G89" i="26"/>
  <c r="R89" i="26" s="1"/>
  <c r="O87" i="26"/>
  <c r="P87" i="26" s="1"/>
  <c r="K87" i="26"/>
  <c r="L87" i="26" s="1"/>
  <c r="G87" i="26"/>
  <c r="O86" i="26"/>
  <c r="P86" i="26" s="1"/>
  <c r="K86" i="26"/>
  <c r="L86" i="26" s="1"/>
  <c r="G86" i="26"/>
  <c r="O73" i="26"/>
  <c r="P73" i="26" s="1"/>
  <c r="K73" i="26"/>
  <c r="L73" i="26" s="1"/>
  <c r="G73" i="26"/>
  <c r="R73" i="26" s="1"/>
  <c r="O72" i="26"/>
  <c r="P72" i="26" s="1"/>
  <c r="K72" i="26"/>
  <c r="L72" i="26" s="1"/>
  <c r="G72" i="26"/>
  <c r="O70" i="26"/>
  <c r="P70" i="26" s="1"/>
  <c r="K70" i="26"/>
  <c r="L70" i="26" s="1"/>
  <c r="G70" i="26"/>
  <c r="O67" i="26"/>
  <c r="P67" i="26" s="1"/>
  <c r="K67" i="26"/>
  <c r="L67" i="26" s="1"/>
  <c r="G67" i="26"/>
  <c r="O66" i="26"/>
  <c r="P66" i="26" s="1"/>
  <c r="K66" i="26"/>
  <c r="L66" i="26" s="1"/>
  <c r="G66" i="26"/>
  <c r="R66" i="26" s="1"/>
  <c r="O59" i="26"/>
  <c r="P59" i="26" s="1"/>
  <c r="K59" i="26"/>
  <c r="L59" i="26" s="1"/>
  <c r="G59" i="26"/>
  <c r="O57" i="26"/>
  <c r="P57" i="26" s="1"/>
  <c r="K57" i="26"/>
  <c r="L57" i="26" s="1"/>
  <c r="G57" i="26"/>
  <c r="O56" i="26"/>
  <c r="P56" i="26" s="1"/>
  <c r="K56" i="26"/>
  <c r="L56" i="26" s="1"/>
  <c r="G56" i="26"/>
  <c r="O54" i="26"/>
  <c r="P54" i="26" s="1"/>
  <c r="K54" i="26"/>
  <c r="L54" i="26" s="1"/>
  <c r="G54" i="26"/>
  <c r="R54" i="26" s="1"/>
  <c r="O53" i="26"/>
  <c r="P53" i="26" s="1"/>
  <c r="K53" i="26"/>
  <c r="L53" i="26" s="1"/>
  <c r="G53" i="26"/>
  <c r="O48" i="26"/>
  <c r="P48" i="26" s="1"/>
  <c r="K48" i="26"/>
  <c r="L48" i="26" s="1"/>
  <c r="G48" i="26"/>
  <c r="O47" i="26"/>
  <c r="P47" i="26" s="1"/>
  <c r="K47" i="26"/>
  <c r="L47" i="26" s="1"/>
  <c r="G47" i="26"/>
  <c r="O42" i="26"/>
  <c r="P42" i="26" s="1"/>
  <c r="K42" i="26"/>
  <c r="L42" i="26" s="1"/>
  <c r="G42" i="26"/>
  <c r="O32" i="26"/>
  <c r="P32" i="26" s="1"/>
  <c r="K32" i="26"/>
  <c r="L32" i="26" s="1"/>
  <c r="G32" i="26"/>
  <c r="O30" i="26"/>
  <c r="P30" i="26" s="1"/>
  <c r="K30" i="26"/>
  <c r="L30" i="26" s="1"/>
  <c r="G30" i="26"/>
  <c r="O71" i="26"/>
  <c r="P71" i="26" s="1"/>
  <c r="K71" i="26"/>
  <c r="L71" i="26" s="1"/>
  <c r="G71" i="26"/>
  <c r="O68" i="26"/>
  <c r="P68" i="26" s="1"/>
  <c r="K68" i="26"/>
  <c r="L68" i="26" s="1"/>
  <c r="G68" i="26"/>
  <c r="O65" i="26"/>
  <c r="P65" i="26" s="1"/>
  <c r="K65" i="26"/>
  <c r="L65" i="26" s="1"/>
  <c r="G65" i="26"/>
  <c r="O63" i="26"/>
  <c r="P63" i="26" s="1"/>
  <c r="K63" i="26"/>
  <c r="L63" i="26" s="1"/>
  <c r="G63" i="26"/>
  <c r="O62" i="26"/>
  <c r="P62" i="26" s="1"/>
  <c r="K62" i="26"/>
  <c r="L62" i="26" s="1"/>
  <c r="G62" i="26"/>
  <c r="O61" i="26"/>
  <c r="P61" i="26" s="1"/>
  <c r="K61" i="26"/>
  <c r="L61" i="26" s="1"/>
  <c r="G61" i="26"/>
  <c r="R61" i="26" s="1"/>
  <c r="O58" i="26"/>
  <c r="P58" i="26" s="1"/>
  <c r="K58" i="26"/>
  <c r="L58" i="26" s="1"/>
  <c r="G58" i="26"/>
  <c r="O55" i="26"/>
  <c r="P55" i="26" s="1"/>
  <c r="K55" i="26"/>
  <c r="L55" i="26" s="1"/>
  <c r="G55" i="26"/>
  <c r="O52" i="26"/>
  <c r="P52" i="26" s="1"/>
  <c r="K52" i="26"/>
  <c r="L52" i="26" s="1"/>
  <c r="G52" i="26"/>
  <c r="O51" i="26"/>
  <c r="P51" i="26" s="1"/>
  <c r="K51" i="26"/>
  <c r="L51" i="26" s="1"/>
  <c r="G51" i="26"/>
  <c r="R51" i="26" s="1"/>
  <c r="O50" i="26"/>
  <c r="P50" i="26" s="1"/>
  <c r="K50" i="26"/>
  <c r="L50" i="26" s="1"/>
  <c r="G50" i="26"/>
  <c r="O49" i="26"/>
  <c r="P49" i="26" s="1"/>
  <c r="K49" i="26"/>
  <c r="L49" i="26" s="1"/>
  <c r="G49" i="26"/>
  <c r="O46" i="26"/>
  <c r="P46" i="26" s="1"/>
  <c r="K46" i="26"/>
  <c r="L46" i="26" s="1"/>
  <c r="G46" i="26"/>
  <c r="O45" i="26"/>
  <c r="P45" i="26" s="1"/>
  <c r="K45" i="26"/>
  <c r="L45" i="26" s="1"/>
  <c r="G45" i="26"/>
  <c r="R45" i="26" s="1"/>
  <c r="O44" i="26"/>
  <c r="P44" i="26" s="1"/>
  <c r="K44" i="26"/>
  <c r="L44" i="26" s="1"/>
  <c r="G44" i="26"/>
  <c r="O43" i="26"/>
  <c r="P43" i="26" s="1"/>
  <c r="K43" i="26"/>
  <c r="L43" i="26" s="1"/>
  <c r="G43" i="26"/>
  <c r="O41" i="26"/>
  <c r="P41" i="26" s="1"/>
  <c r="K41" i="26"/>
  <c r="L41" i="26" s="1"/>
  <c r="G41" i="26"/>
  <c r="O40" i="26"/>
  <c r="P40" i="26" s="1"/>
  <c r="K40" i="26"/>
  <c r="L40" i="26" s="1"/>
  <c r="G40" i="26"/>
  <c r="O39" i="26"/>
  <c r="P39" i="26" s="1"/>
  <c r="K39" i="26"/>
  <c r="L39" i="26" s="1"/>
  <c r="G39" i="26"/>
  <c r="O38" i="26"/>
  <c r="P38" i="26" s="1"/>
  <c r="K38" i="26"/>
  <c r="L38" i="26" s="1"/>
  <c r="G38" i="26"/>
  <c r="O36" i="26"/>
  <c r="P36" i="26" s="1"/>
  <c r="K36" i="26"/>
  <c r="L36" i="26" s="1"/>
  <c r="G36" i="26"/>
  <c r="O35" i="26"/>
  <c r="P35" i="26" s="1"/>
  <c r="K35" i="26"/>
  <c r="L35" i="26" s="1"/>
  <c r="G35" i="26"/>
  <c r="R35" i="26" s="1"/>
  <c r="O34" i="26"/>
  <c r="P34" i="26" s="1"/>
  <c r="K34" i="26"/>
  <c r="L34" i="26" s="1"/>
  <c r="G34" i="26"/>
  <c r="O33" i="26"/>
  <c r="P33" i="26" s="1"/>
  <c r="K33" i="26"/>
  <c r="L33" i="26" s="1"/>
  <c r="G33" i="26"/>
  <c r="O29" i="26"/>
  <c r="P29" i="26" s="1"/>
  <c r="K29" i="26"/>
  <c r="L29" i="26" s="1"/>
  <c r="G29" i="26"/>
  <c r="O28" i="26"/>
  <c r="P28" i="26" s="1"/>
  <c r="K28" i="26"/>
  <c r="L28" i="26" s="1"/>
  <c r="G28" i="26"/>
  <c r="O27" i="26"/>
  <c r="P27" i="26" s="1"/>
  <c r="K27" i="26"/>
  <c r="L27" i="26" s="1"/>
  <c r="G27" i="26"/>
  <c r="O26" i="26"/>
  <c r="P26" i="26" s="1"/>
  <c r="K26" i="26"/>
  <c r="L26" i="26" s="1"/>
  <c r="G26" i="26"/>
  <c r="O25" i="26"/>
  <c r="P25" i="26" s="1"/>
  <c r="K25" i="26"/>
  <c r="L25" i="26" s="1"/>
  <c r="G25" i="26"/>
  <c r="O23" i="26"/>
  <c r="P23" i="26" s="1"/>
  <c r="K23" i="26"/>
  <c r="L23" i="26" s="1"/>
  <c r="G23" i="26"/>
  <c r="R23" i="26" s="1"/>
  <c r="O17" i="26"/>
  <c r="P17" i="26" s="1"/>
  <c r="K17" i="26"/>
  <c r="L17" i="26" s="1"/>
  <c r="G17" i="26"/>
  <c r="O18" i="26"/>
  <c r="P18" i="26" s="1"/>
  <c r="K18" i="26"/>
  <c r="L18" i="26" s="1"/>
  <c r="G18" i="26"/>
  <c r="O14" i="26"/>
  <c r="P14" i="26" s="1"/>
  <c r="K14" i="26"/>
  <c r="L14" i="26" s="1"/>
  <c r="G14" i="26"/>
  <c r="O69" i="26"/>
  <c r="P69" i="26" s="1"/>
  <c r="K69" i="26"/>
  <c r="L69" i="26" s="1"/>
  <c r="G69" i="26"/>
  <c r="R69" i="26" s="1"/>
  <c r="O64" i="26"/>
  <c r="P64" i="26" s="1"/>
  <c r="K64" i="26"/>
  <c r="G64" i="26"/>
  <c r="H64" i="26" s="1"/>
  <c r="O60" i="26"/>
  <c r="P60" i="26" s="1"/>
  <c r="K60" i="26"/>
  <c r="L60" i="26" s="1"/>
  <c r="G60" i="26"/>
  <c r="O37" i="26"/>
  <c r="P37" i="26" s="1"/>
  <c r="K37" i="26"/>
  <c r="L37" i="26" s="1"/>
  <c r="G37" i="26"/>
  <c r="H37" i="26" s="1"/>
  <c r="O31" i="26"/>
  <c r="P31" i="26" s="1"/>
  <c r="K31" i="26"/>
  <c r="L31" i="26" s="1"/>
  <c r="G31" i="26"/>
  <c r="O24" i="26"/>
  <c r="P24" i="26" s="1"/>
  <c r="K24" i="26"/>
  <c r="L24" i="26" s="1"/>
  <c r="G24" i="26"/>
  <c r="H24" i="26" s="1"/>
  <c r="O22" i="26"/>
  <c r="P22" i="26" s="1"/>
  <c r="K22" i="26"/>
  <c r="L22" i="26" s="1"/>
  <c r="G22" i="26"/>
  <c r="O21" i="26"/>
  <c r="P21" i="26" s="1"/>
  <c r="K21" i="26"/>
  <c r="L21" i="26" s="1"/>
  <c r="G21" i="26"/>
  <c r="R21" i="26" s="1"/>
  <c r="O20" i="26"/>
  <c r="P20" i="26" s="1"/>
  <c r="K20" i="26"/>
  <c r="L20" i="26" s="1"/>
  <c r="G20" i="26"/>
  <c r="O19" i="26"/>
  <c r="P19" i="26" s="1"/>
  <c r="L19" i="26"/>
  <c r="K19" i="26"/>
  <c r="G19" i="26"/>
  <c r="O16" i="26"/>
  <c r="P16" i="26" s="1"/>
  <c r="K16" i="26"/>
  <c r="L16" i="26" s="1"/>
  <c r="G16" i="26"/>
  <c r="O15" i="26"/>
  <c r="P15" i="26" s="1"/>
  <c r="K15" i="26"/>
  <c r="G15" i="26"/>
  <c r="H15" i="26" s="1"/>
  <c r="O13" i="26"/>
  <c r="P13" i="26" s="1"/>
  <c r="K13" i="26"/>
  <c r="L13" i="26" s="1"/>
  <c r="G13" i="26"/>
  <c r="R13" i="26" s="1"/>
  <c r="O12" i="26"/>
  <c r="P12" i="26" s="1"/>
  <c r="K12" i="26"/>
  <c r="L12" i="26" s="1"/>
  <c r="G12" i="26"/>
  <c r="O11" i="26"/>
  <c r="P11" i="26" s="1"/>
  <c r="K11" i="26"/>
  <c r="G11" i="26"/>
  <c r="H11" i="26" s="1"/>
  <c r="O20" i="22"/>
  <c r="P20" i="22" s="1"/>
  <c r="K20" i="22"/>
  <c r="L20" i="22" s="1"/>
  <c r="G20" i="22"/>
  <c r="H20" i="22" s="1"/>
  <c r="O19" i="22"/>
  <c r="P19" i="22" s="1"/>
  <c r="K19" i="22"/>
  <c r="L19" i="22" s="1"/>
  <c r="G19" i="22"/>
  <c r="H19" i="22" s="1"/>
  <c r="O27" i="22"/>
  <c r="P27" i="22" s="1"/>
  <c r="K27" i="22"/>
  <c r="L27" i="22" s="1"/>
  <c r="G27" i="22"/>
  <c r="O26" i="22"/>
  <c r="P26" i="22" s="1"/>
  <c r="K26" i="22"/>
  <c r="L26" i="22" s="1"/>
  <c r="G26" i="22"/>
  <c r="H26" i="22" s="1"/>
  <c r="N13" i="22"/>
  <c r="M13" i="22"/>
  <c r="J13" i="22"/>
  <c r="I13" i="22"/>
  <c r="F13" i="22"/>
  <c r="E13" i="22"/>
  <c r="D13" i="22"/>
  <c r="C13" i="22"/>
  <c r="B13" i="22"/>
  <c r="A13" i="22"/>
  <c r="N12" i="22"/>
  <c r="M12" i="22"/>
  <c r="J12" i="22"/>
  <c r="I12" i="22"/>
  <c r="F12" i="22"/>
  <c r="E12" i="22"/>
  <c r="D12" i="22"/>
  <c r="C12" i="22"/>
  <c r="B12" i="22"/>
  <c r="A12" i="22"/>
  <c r="O12" i="4"/>
  <c r="P12" i="4" s="1"/>
  <c r="K12" i="4"/>
  <c r="L12" i="4" s="1"/>
  <c r="G12" i="4"/>
  <c r="R12" i="4" s="1"/>
  <c r="O13" i="4"/>
  <c r="P13" i="4" s="1"/>
  <c r="K13" i="4"/>
  <c r="L13" i="4" s="1"/>
  <c r="G13" i="4"/>
  <c r="R13" i="4" s="1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O34" i="22"/>
  <c r="P34" i="22" s="1"/>
  <c r="K34" i="22"/>
  <c r="L34" i="22" s="1"/>
  <c r="G34" i="22"/>
  <c r="O33" i="22"/>
  <c r="P33" i="22" s="1"/>
  <c r="K33" i="22"/>
  <c r="L33" i="22" s="1"/>
  <c r="G33" i="22"/>
  <c r="O41" i="22"/>
  <c r="P41" i="22" s="1"/>
  <c r="K41" i="22"/>
  <c r="L41" i="22" s="1"/>
  <c r="G41" i="22"/>
  <c r="O40" i="22"/>
  <c r="P40" i="22" s="1"/>
  <c r="L40" i="22"/>
  <c r="K40" i="22"/>
  <c r="G40" i="22"/>
  <c r="O48" i="22"/>
  <c r="P48" i="22" s="1"/>
  <c r="K48" i="22"/>
  <c r="L48" i="22" s="1"/>
  <c r="G48" i="22"/>
  <c r="Q47" i="22"/>
  <c r="P47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A47" i="22"/>
  <c r="R106" i="26" l="1"/>
  <c r="R102" i="26"/>
  <c r="R111" i="26"/>
  <c r="R98" i="26"/>
  <c r="R22" i="26"/>
  <c r="R60" i="26"/>
  <c r="R12" i="26"/>
  <c r="R20" i="26"/>
  <c r="R64" i="26"/>
  <c r="R87" i="26"/>
  <c r="R110" i="26"/>
  <c r="R11" i="26"/>
  <c r="Q24" i="26"/>
  <c r="R14" i="26"/>
  <c r="R25" i="26"/>
  <c r="R29" i="26"/>
  <c r="R36" i="26"/>
  <c r="R46" i="26"/>
  <c r="R52" i="26"/>
  <c r="R62" i="26"/>
  <c r="R47" i="26"/>
  <c r="R56" i="26"/>
  <c r="R67" i="26"/>
  <c r="R86" i="26"/>
  <c r="R112" i="26"/>
  <c r="H88" i="26"/>
  <c r="Q88" i="26" s="1"/>
  <c r="H97" i="26"/>
  <c r="Q97" i="26" s="1"/>
  <c r="H99" i="26"/>
  <c r="Q99" i="26" s="1"/>
  <c r="H100" i="26"/>
  <c r="Q100" i="26" s="1"/>
  <c r="H101" i="26"/>
  <c r="Q101" i="26" s="1"/>
  <c r="H102" i="26"/>
  <c r="Q102" i="26" s="1"/>
  <c r="H104" i="26"/>
  <c r="Q104" i="26" s="1"/>
  <c r="H105" i="26"/>
  <c r="Q105" i="26" s="1"/>
  <c r="H106" i="26"/>
  <c r="Q106" i="26" s="1"/>
  <c r="H107" i="26"/>
  <c r="Q107" i="26" s="1"/>
  <c r="H108" i="26"/>
  <c r="Q108" i="26" s="1"/>
  <c r="H109" i="26"/>
  <c r="Q109" i="26" s="1"/>
  <c r="H110" i="26"/>
  <c r="Q110" i="26" s="1"/>
  <c r="H111" i="26"/>
  <c r="Q111" i="26" s="1"/>
  <c r="H86" i="26"/>
  <c r="Q86" i="26" s="1"/>
  <c r="H87" i="26"/>
  <c r="Q87" i="26" s="1"/>
  <c r="H89" i="26"/>
  <c r="Q89" i="26" s="1"/>
  <c r="H90" i="26"/>
  <c r="Q90" i="26" s="1"/>
  <c r="H91" i="26"/>
  <c r="Q91" i="26" s="1"/>
  <c r="H92" i="26"/>
  <c r="Q92" i="26" s="1"/>
  <c r="H93" i="26"/>
  <c r="Q93" i="26" s="1"/>
  <c r="H94" i="26"/>
  <c r="Q94" i="26" s="1"/>
  <c r="H95" i="26"/>
  <c r="Q95" i="26" s="1"/>
  <c r="H96" i="26"/>
  <c r="Q96" i="26" s="1"/>
  <c r="H98" i="26"/>
  <c r="Q98" i="26" s="1"/>
  <c r="H103" i="26"/>
  <c r="Q103" i="26" s="1"/>
  <c r="H112" i="26"/>
  <c r="Q112" i="26" s="1"/>
  <c r="L11" i="26"/>
  <c r="Q11" i="26" s="1"/>
  <c r="R15" i="26"/>
  <c r="H12" i="26"/>
  <c r="Q12" i="26" s="1"/>
  <c r="R19" i="26"/>
  <c r="Q37" i="26"/>
  <c r="H60" i="26"/>
  <c r="Q60" i="26" s="1"/>
  <c r="R34" i="26"/>
  <c r="R53" i="26"/>
  <c r="R59" i="26"/>
  <c r="R16" i="26"/>
  <c r="H20" i="26"/>
  <c r="Q20" i="26" s="1"/>
  <c r="R31" i="26"/>
  <c r="R18" i="26"/>
  <c r="R30" i="26"/>
  <c r="R48" i="26"/>
  <c r="R57" i="26"/>
  <c r="H13" i="26"/>
  <c r="Q13" i="26" s="1"/>
  <c r="L15" i="26"/>
  <c r="Q15" i="26" s="1"/>
  <c r="H16" i="26"/>
  <c r="Q16" i="26" s="1"/>
  <c r="H19" i="26"/>
  <c r="Q19" i="26" s="1"/>
  <c r="H21" i="26"/>
  <c r="Q21" i="26" s="1"/>
  <c r="H22" i="26"/>
  <c r="Q22" i="26" s="1"/>
  <c r="R24" i="26"/>
  <c r="H31" i="26"/>
  <c r="Q31" i="26" s="1"/>
  <c r="R37" i="26"/>
  <c r="L64" i="26"/>
  <c r="Q64" i="26" s="1"/>
  <c r="H69" i="26"/>
  <c r="Q69" i="26" s="1"/>
  <c r="R17" i="26"/>
  <c r="R26" i="26"/>
  <c r="R27" i="26"/>
  <c r="R28" i="26"/>
  <c r="R33" i="26"/>
  <c r="R38" i="26"/>
  <c r="R39" i="26"/>
  <c r="R40" i="26"/>
  <c r="R41" i="26"/>
  <c r="R43" i="26"/>
  <c r="R44" i="26"/>
  <c r="R49" i="26"/>
  <c r="R50" i="26"/>
  <c r="R55" i="26"/>
  <c r="R58" i="26"/>
  <c r="R63" i="26"/>
  <c r="R65" i="26"/>
  <c r="R68" i="26"/>
  <c r="R71" i="26"/>
  <c r="R32" i="26"/>
  <c r="R42" i="26"/>
  <c r="R70" i="26"/>
  <c r="R72" i="26"/>
  <c r="H32" i="26"/>
  <c r="Q32" i="26" s="1"/>
  <c r="H42" i="26"/>
  <c r="Q42" i="26" s="1"/>
  <c r="H47" i="26"/>
  <c r="Q47" i="26" s="1"/>
  <c r="H48" i="26"/>
  <c r="Q48" i="26" s="1"/>
  <c r="H30" i="26"/>
  <c r="Q30" i="26" s="1"/>
  <c r="H53" i="26"/>
  <c r="Q53" i="26" s="1"/>
  <c r="H54" i="26"/>
  <c r="Q54" i="26" s="1"/>
  <c r="H56" i="26"/>
  <c r="Q56" i="26" s="1"/>
  <c r="H57" i="26"/>
  <c r="Q57" i="26" s="1"/>
  <c r="H59" i="26"/>
  <c r="Q59" i="26" s="1"/>
  <c r="H66" i="26"/>
  <c r="Q66" i="26" s="1"/>
  <c r="H67" i="26"/>
  <c r="Q67" i="26" s="1"/>
  <c r="H70" i="26"/>
  <c r="Q70" i="26" s="1"/>
  <c r="H72" i="26"/>
  <c r="Q72" i="26" s="1"/>
  <c r="H73" i="26"/>
  <c r="Q73" i="26" s="1"/>
  <c r="H14" i="26"/>
  <c r="Q14" i="26" s="1"/>
  <c r="H18" i="26"/>
  <c r="Q18" i="26" s="1"/>
  <c r="H17" i="26"/>
  <c r="Q17" i="26" s="1"/>
  <c r="H23" i="26"/>
  <c r="Q23" i="26" s="1"/>
  <c r="H25" i="26"/>
  <c r="Q25" i="26" s="1"/>
  <c r="H26" i="26"/>
  <c r="Q26" i="26" s="1"/>
  <c r="H27" i="26"/>
  <c r="Q27" i="26" s="1"/>
  <c r="H28" i="26"/>
  <c r="Q28" i="26" s="1"/>
  <c r="H29" i="26"/>
  <c r="Q29" i="26" s="1"/>
  <c r="H33" i="26"/>
  <c r="Q33" i="26" s="1"/>
  <c r="H34" i="26"/>
  <c r="Q34" i="26" s="1"/>
  <c r="H35" i="26"/>
  <c r="Q35" i="26" s="1"/>
  <c r="H36" i="26"/>
  <c r="Q36" i="26" s="1"/>
  <c r="H38" i="26"/>
  <c r="Q38" i="26" s="1"/>
  <c r="H39" i="26"/>
  <c r="Q39" i="26" s="1"/>
  <c r="H40" i="26"/>
  <c r="Q40" i="26" s="1"/>
  <c r="H41" i="26"/>
  <c r="Q41" i="26" s="1"/>
  <c r="H43" i="26"/>
  <c r="Q43" i="26" s="1"/>
  <c r="H44" i="26"/>
  <c r="Q44" i="26" s="1"/>
  <c r="H45" i="26"/>
  <c r="Q45" i="26" s="1"/>
  <c r="H46" i="26"/>
  <c r="Q46" i="26" s="1"/>
  <c r="H49" i="26"/>
  <c r="Q49" i="26" s="1"/>
  <c r="H50" i="26"/>
  <c r="Q50" i="26" s="1"/>
  <c r="H51" i="26"/>
  <c r="Q51" i="26" s="1"/>
  <c r="H52" i="26"/>
  <c r="Q52" i="26" s="1"/>
  <c r="H55" i="26"/>
  <c r="Q55" i="26" s="1"/>
  <c r="H58" i="26"/>
  <c r="Q58" i="26" s="1"/>
  <c r="H61" i="26"/>
  <c r="Q61" i="26" s="1"/>
  <c r="H62" i="26"/>
  <c r="Q62" i="26" s="1"/>
  <c r="H63" i="26"/>
  <c r="Q63" i="26" s="1"/>
  <c r="H65" i="26"/>
  <c r="Q65" i="26" s="1"/>
  <c r="H68" i="26"/>
  <c r="Q68" i="26" s="1"/>
  <c r="H71" i="26"/>
  <c r="Q71" i="26" s="1"/>
  <c r="Q20" i="22"/>
  <c r="Q19" i="22"/>
  <c r="Q26" i="22"/>
  <c r="H27" i="22"/>
  <c r="Q27" i="22" s="1"/>
  <c r="H12" i="4"/>
  <c r="Q12" i="4" s="1"/>
  <c r="H13" i="4"/>
  <c r="Q13" i="4" s="1"/>
  <c r="H34" i="22"/>
  <c r="Q34" i="22" s="1"/>
  <c r="H33" i="22"/>
  <c r="Q33" i="22" s="1"/>
  <c r="H41" i="22"/>
  <c r="Q41" i="22" s="1"/>
  <c r="H40" i="22"/>
  <c r="Q40" i="22" s="1"/>
  <c r="H48" i="22"/>
  <c r="Q48" i="22" s="1"/>
  <c r="K99" i="24"/>
  <c r="K98" i="24"/>
  <c r="K97" i="24"/>
  <c r="K95" i="24"/>
  <c r="K94" i="24"/>
  <c r="K93" i="24"/>
  <c r="K91" i="24"/>
  <c r="K90" i="24"/>
  <c r="K89" i="24"/>
  <c r="K88" i="24"/>
  <c r="K85" i="24"/>
  <c r="K84" i="24"/>
  <c r="K83" i="24"/>
  <c r="K82" i="24"/>
  <c r="K81" i="24"/>
  <c r="K80" i="24"/>
  <c r="K79" i="24"/>
  <c r="K78" i="24"/>
  <c r="K77" i="24"/>
  <c r="K76" i="24"/>
  <c r="K75" i="24"/>
  <c r="K73" i="24"/>
  <c r="K72" i="24"/>
  <c r="K43" i="24"/>
  <c r="K42" i="24"/>
  <c r="K40" i="24"/>
  <c r="K39" i="24"/>
  <c r="K38" i="24"/>
  <c r="K37" i="24"/>
  <c r="K36" i="24"/>
  <c r="K35" i="24"/>
  <c r="K34" i="24"/>
  <c r="K33" i="24"/>
  <c r="K32" i="24"/>
  <c r="K31" i="24"/>
  <c r="K30" i="24"/>
  <c r="K29" i="24"/>
  <c r="K28" i="24"/>
  <c r="K27" i="24"/>
  <c r="K26" i="24"/>
  <c r="K25" i="24"/>
  <c r="K24" i="24"/>
  <c r="K23" i="24"/>
  <c r="K22" i="24"/>
  <c r="K21" i="24"/>
  <c r="K20" i="24"/>
  <c r="K19" i="24"/>
  <c r="K18" i="24"/>
  <c r="K16" i="24"/>
  <c r="K15" i="24"/>
  <c r="K14" i="24"/>
  <c r="K13" i="24"/>
  <c r="K12" i="24"/>
  <c r="K11" i="24"/>
  <c r="L44" i="24" l="1"/>
  <c r="L100" i="24"/>
  <c r="O21" i="15"/>
  <c r="P21" i="15" s="1"/>
  <c r="K21" i="15"/>
  <c r="L21" i="15" l="1"/>
  <c r="C59" i="23"/>
  <c r="B59" i="23"/>
  <c r="A59" i="23"/>
  <c r="C58" i="23"/>
  <c r="B58" i="23"/>
  <c r="A58" i="23"/>
  <c r="C57" i="23"/>
  <c r="B57" i="23"/>
  <c r="A57" i="23"/>
  <c r="C56" i="23"/>
  <c r="B56" i="23"/>
  <c r="A56" i="23"/>
  <c r="C55" i="23"/>
  <c r="B55" i="23"/>
  <c r="A55" i="23"/>
  <c r="C54" i="23"/>
  <c r="B54" i="23"/>
  <c r="A54" i="23"/>
  <c r="A53" i="23"/>
  <c r="B53" i="23"/>
  <c r="C53" i="23"/>
  <c r="F24" i="9"/>
  <c r="F25" i="9"/>
  <c r="F14" i="9"/>
  <c r="F23" i="9"/>
  <c r="F21" i="9"/>
  <c r="F13" i="9"/>
  <c r="F22" i="9"/>
  <c r="F17" i="9"/>
  <c r="F20" i="9"/>
  <c r="F19" i="9"/>
  <c r="F16" i="9"/>
  <c r="F12" i="9"/>
  <c r="F18" i="9"/>
  <c r="F9" i="9"/>
  <c r="F13" i="10"/>
  <c r="F11" i="10"/>
  <c r="N25" i="22" l="1"/>
  <c r="M25" i="22"/>
  <c r="J25" i="22"/>
  <c r="I25" i="22"/>
  <c r="F25" i="22"/>
  <c r="E25" i="22"/>
  <c r="D25" i="22"/>
  <c r="C25" i="22"/>
  <c r="B25" i="22"/>
  <c r="A25" i="22"/>
  <c r="N24" i="22"/>
  <c r="M24" i="22"/>
  <c r="J24" i="22"/>
  <c r="I24" i="22"/>
  <c r="F24" i="22"/>
  <c r="E24" i="22"/>
  <c r="D24" i="22"/>
  <c r="C24" i="22"/>
  <c r="B24" i="22"/>
  <c r="A24" i="22"/>
  <c r="N11" i="22"/>
  <c r="M11" i="22"/>
  <c r="J11" i="22"/>
  <c r="I11" i="22"/>
  <c r="F11" i="22"/>
  <c r="E11" i="22"/>
  <c r="D11" i="22"/>
  <c r="C11" i="22"/>
  <c r="B11" i="22"/>
  <c r="A11" i="22"/>
  <c r="N10" i="22"/>
  <c r="M10" i="22"/>
  <c r="J10" i="22"/>
  <c r="I10" i="22"/>
  <c r="F10" i="22"/>
  <c r="E10" i="22"/>
  <c r="D10" i="22"/>
  <c r="C10" i="22"/>
  <c r="B10" i="22"/>
  <c r="A10" i="22"/>
  <c r="A8" i="22"/>
  <c r="L40" i="21" l="1"/>
  <c r="K40" i="21"/>
  <c r="K39" i="21"/>
  <c r="K38" i="21"/>
  <c r="K37" i="21"/>
  <c r="K36" i="21"/>
  <c r="K35" i="21"/>
  <c r="K34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L31" i="21" s="1"/>
  <c r="K14" i="21"/>
  <c r="K13" i="21"/>
  <c r="K12" i="21"/>
  <c r="K11" i="21"/>
  <c r="L42" i="21" s="1"/>
  <c r="L13" i="21" l="1"/>
  <c r="A76" i="26" l="1"/>
  <c r="A77" i="26"/>
  <c r="A81" i="26"/>
  <c r="K40" i="20" l="1"/>
  <c r="K39" i="20"/>
  <c r="K38" i="20"/>
  <c r="K37" i="20"/>
  <c r="K36" i="20"/>
  <c r="K35" i="20"/>
  <c r="K34" i="20"/>
  <c r="K33" i="20"/>
  <c r="L40" i="20" s="1"/>
  <c r="K32" i="20"/>
  <c r="K31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L31" i="20" s="1"/>
  <c r="K15" i="20"/>
  <c r="K14" i="20"/>
  <c r="K13" i="20"/>
  <c r="L13" i="20" s="1"/>
  <c r="K12" i="20"/>
  <c r="K11" i="20"/>
  <c r="L42" i="20" s="1"/>
  <c r="G20" i="15"/>
  <c r="O25" i="15"/>
  <c r="P25" i="15" s="1"/>
  <c r="K25" i="15"/>
  <c r="L25" i="15" s="1"/>
  <c r="G16" i="15"/>
  <c r="O24" i="15"/>
  <c r="P24" i="15" s="1"/>
  <c r="K24" i="15"/>
  <c r="L24" i="15" s="1"/>
  <c r="G24" i="15"/>
  <c r="O23" i="15"/>
  <c r="P23" i="15" s="1"/>
  <c r="K23" i="15"/>
  <c r="L23" i="15" s="1"/>
  <c r="G12" i="15"/>
  <c r="K29" i="15"/>
  <c r="L29" i="15" s="1"/>
  <c r="G25" i="15"/>
  <c r="K26" i="15"/>
  <c r="L26" i="15" s="1"/>
  <c r="G18" i="15"/>
  <c r="O22" i="15"/>
  <c r="P22" i="15" s="1"/>
  <c r="K22" i="15"/>
  <c r="L22" i="15" s="1"/>
  <c r="G17" i="15"/>
  <c r="O19" i="15"/>
  <c r="P19" i="15" s="1"/>
  <c r="K19" i="15"/>
  <c r="L19" i="15" s="1"/>
  <c r="G23" i="15"/>
  <c r="O16" i="15"/>
  <c r="P16" i="15" s="1"/>
  <c r="K16" i="15"/>
  <c r="L16" i="15" s="1"/>
  <c r="G15" i="15"/>
  <c r="K27" i="15"/>
  <c r="L27" i="15" s="1"/>
  <c r="G29" i="15"/>
  <c r="O20" i="15"/>
  <c r="P20" i="15" s="1"/>
  <c r="K20" i="15"/>
  <c r="L20" i="15" s="1"/>
  <c r="G13" i="15"/>
  <c r="O13" i="15"/>
  <c r="P13" i="15" s="1"/>
  <c r="K13" i="15"/>
  <c r="L13" i="15" s="1"/>
  <c r="G11" i="15"/>
  <c r="O17" i="15"/>
  <c r="P17" i="15" s="1"/>
  <c r="K17" i="15"/>
  <c r="L17" i="15" s="1"/>
  <c r="G22" i="15"/>
  <c r="O15" i="15"/>
  <c r="P15" i="15" s="1"/>
  <c r="K15" i="15"/>
  <c r="L15" i="15" s="1"/>
  <c r="G26" i="15"/>
  <c r="C52" i="23"/>
  <c r="B52" i="23"/>
  <c r="A52" i="23"/>
  <c r="E47" i="23"/>
  <c r="D47" i="23"/>
  <c r="C47" i="23"/>
  <c r="B47" i="23"/>
  <c r="A47" i="23"/>
  <c r="E46" i="23"/>
  <c r="D46" i="23"/>
  <c r="C46" i="23"/>
  <c r="B46" i="23"/>
  <c r="A46" i="23"/>
  <c r="A44" i="23"/>
  <c r="E41" i="23"/>
  <c r="D41" i="23"/>
  <c r="C41" i="23"/>
  <c r="B41" i="23"/>
  <c r="A41" i="23"/>
  <c r="E40" i="23"/>
  <c r="D40" i="23"/>
  <c r="C40" i="23"/>
  <c r="B40" i="23"/>
  <c r="A40" i="23"/>
  <c r="A38" i="23"/>
  <c r="E36" i="23"/>
  <c r="D36" i="23"/>
  <c r="C36" i="23"/>
  <c r="B36" i="23"/>
  <c r="A36" i="23"/>
  <c r="E35" i="23"/>
  <c r="D35" i="23"/>
  <c r="C35" i="23"/>
  <c r="B35" i="23"/>
  <c r="A35" i="23"/>
  <c r="E34" i="23"/>
  <c r="D34" i="23"/>
  <c r="C34" i="23"/>
  <c r="B34" i="23"/>
  <c r="A34" i="23"/>
  <c r="A32" i="23"/>
  <c r="E29" i="23"/>
  <c r="D29" i="23"/>
  <c r="C29" i="23"/>
  <c r="B29" i="23"/>
  <c r="A29" i="23"/>
  <c r="E28" i="23"/>
  <c r="D28" i="23"/>
  <c r="C28" i="23"/>
  <c r="B28" i="23"/>
  <c r="A28" i="23"/>
  <c r="A26" i="23"/>
  <c r="E24" i="23"/>
  <c r="D24" i="23"/>
  <c r="C24" i="23"/>
  <c r="B24" i="23"/>
  <c r="A24" i="23"/>
  <c r="E23" i="23"/>
  <c r="D23" i="23"/>
  <c r="C23" i="23"/>
  <c r="B23" i="23"/>
  <c r="A23" i="23"/>
  <c r="E22" i="23"/>
  <c r="D22" i="23"/>
  <c r="C22" i="23"/>
  <c r="B22" i="23"/>
  <c r="A22" i="23"/>
  <c r="A20" i="23"/>
  <c r="E18" i="23"/>
  <c r="D18" i="23"/>
  <c r="C18" i="23"/>
  <c r="B18" i="23"/>
  <c r="A18" i="23"/>
  <c r="E17" i="23"/>
  <c r="D17" i="23"/>
  <c r="C17" i="23"/>
  <c r="B17" i="23"/>
  <c r="A17" i="23"/>
  <c r="E16" i="23"/>
  <c r="D16" i="23"/>
  <c r="C16" i="23"/>
  <c r="B16" i="23"/>
  <c r="A16" i="23"/>
  <c r="A14" i="23"/>
  <c r="F36" i="23" l="1"/>
  <c r="R22" i="15"/>
  <c r="R15" i="15"/>
  <c r="R24" i="15"/>
  <c r="R25" i="15"/>
  <c r="F24" i="23"/>
  <c r="F18" i="23"/>
  <c r="R17" i="15"/>
  <c r="R20" i="15"/>
  <c r="R23" i="15"/>
  <c r="R13" i="15"/>
  <c r="R16" i="15"/>
  <c r="H16" i="15"/>
  <c r="H20" i="15"/>
  <c r="H11" i="15"/>
  <c r="H13" i="15"/>
  <c r="H29" i="15"/>
  <c r="H15" i="15"/>
  <c r="H23" i="15"/>
  <c r="H17" i="15"/>
  <c r="H18" i="15"/>
  <c r="H25" i="15"/>
  <c r="H12" i="15"/>
  <c r="H24" i="15"/>
  <c r="H22" i="15"/>
  <c r="H26" i="15"/>
  <c r="E12" i="23"/>
  <c r="D12" i="23"/>
  <c r="C12" i="23"/>
  <c r="B12" i="23"/>
  <c r="A12" i="23"/>
  <c r="E11" i="23"/>
  <c r="D11" i="23"/>
  <c r="C11" i="23"/>
  <c r="B11" i="23"/>
  <c r="A11" i="23"/>
  <c r="E10" i="23"/>
  <c r="D10" i="23"/>
  <c r="C10" i="23"/>
  <c r="B10" i="23"/>
  <c r="A10" i="23"/>
  <c r="A8" i="23"/>
  <c r="F12" i="23" l="1"/>
  <c r="A1" i="23"/>
  <c r="A6" i="25"/>
  <c r="A5" i="25"/>
  <c r="A4" i="25"/>
  <c r="A3" i="25"/>
  <c r="A2" i="25"/>
  <c r="A1" i="25"/>
  <c r="F12" i="6"/>
  <c r="F10" i="6"/>
  <c r="F13" i="6"/>
  <c r="F11" i="6"/>
  <c r="A6" i="6"/>
  <c r="A5" i="6"/>
  <c r="A4" i="6"/>
  <c r="A3" i="6"/>
  <c r="A2" i="6"/>
  <c r="A1" i="6"/>
  <c r="F30" i="7"/>
  <c r="F28" i="7"/>
  <c r="F29" i="7"/>
  <c r="F17" i="7"/>
  <c r="F21" i="7"/>
  <c r="F19" i="7"/>
  <c r="F14" i="7"/>
  <c r="F18" i="7"/>
  <c r="F22" i="7"/>
  <c r="F20" i="7"/>
  <c r="F15" i="7"/>
  <c r="F10" i="7"/>
  <c r="F16" i="7"/>
  <c r="F13" i="7"/>
  <c r="F30" i="9"/>
  <c r="F32" i="9"/>
  <c r="F33" i="9"/>
  <c r="F34" i="9"/>
  <c r="F31" i="9"/>
  <c r="F15" i="9"/>
  <c r="F10" i="9"/>
  <c r="F11" i="9"/>
  <c r="F25" i="10"/>
  <c r="F27" i="10"/>
  <c r="F28" i="10"/>
  <c r="F24" i="10"/>
  <c r="F26" i="10"/>
  <c r="F23" i="10"/>
  <c r="A6" i="7"/>
  <c r="A5" i="7"/>
  <c r="A4" i="7"/>
  <c r="A3" i="7"/>
  <c r="A2" i="7"/>
  <c r="A1" i="7"/>
  <c r="A6" i="9"/>
  <c r="A5" i="9"/>
  <c r="A4" i="9"/>
  <c r="A3" i="9"/>
  <c r="A2" i="9"/>
  <c r="A1" i="9"/>
  <c r="W11" i="9"/>
  <c r="V11" i="9"/>
  <c r="U11" i="9"/>
  <c r="F15" i="10" l="1"/>
  <c r="F10" i="10"/>
  <c r="F12" i="10"/>
  <c r="F14" i="10"/>
  <c r="F16" i="10"/>
  <c r="O19" i="8" l="1"/>
  <c r="P19" i="8" s="1"/>
  <c r="K19" i="8"/>
  <c r="L19" i="8" s="1"/>
  <c r="G19" i="8"/>
  <c r="O17" i="8"/>
  <c r="P17" i="8" s="1"/>
  <c r="K17" i="8"/>
  <c r="L17" i="8" s="1"/>
  <c r="G11" i="8"/>
  <c r="O18" i="8"/>
  <c r="P18" i="8" s="1"/>
  <c r="K18" i="8"/>
  <c r="L18" i="8" s="1"/>
  <c r="G16" i="8"/>
  <c r="O14" i="8"/>
  <c r="P14" i="8" s="1"/>
  <c r="K14" i="8"/>
  <c r="L14" i="8" s="1"/>
  <c r="G13" i="8"/>
  <c r="O16" i="8"/>
  <c r="P16" i="8" s="1"/>
  <c r="K16" i="8"/>
  <c r="L16" i="8" s="1"/>
  <c r="G18" i="8"/>
  <c r="O15" i="8"/>
  <c r="P15" i="8" s="1"/>
  <c r="K15" i="8"/>
  <c r="L15" i="8" s="1"/>
  <c r="G12" i="8"/>
  <c r="O12" i="8"/>
  <c r="P12" i="8" s="1"/>
  <c r="K12" i="8"/>
  <c r="L12" i="8" s="1"/>
  <c r="G14" i="8"/>
  <c r="O13" i="8"/>
  <c r="P13" i="8" s="1"/>
  <c r="K13" i="8"/>
  <c r="L13" i="8" s="1"/>
  <c r="G15" i="8"/>
  <c r="R13" i="8" s="1"/>
  <c r="O11" i="8"/>
  <c r="P11" i="8" s="1"/>
  <c r="K11" i="8"/>
  <c r="L11" i="8" s="1"/>
  <c r="G17" i="8"/>
  <c r="A1" i="8"/>
  <c r="O53" i="5"/>
  <c r="P53" i="5" s="1"/>
  <c r="K53" i="5"/>
  <c r="L53" i="5" s="1"/>
  <c r="G53" i="5"/>
  <c r="O51" i="5"/>
  <c r="P51" i="5" s="1"/>
  <c r="K51" i="5"/>
  <c r="L51" i="5" s="1"/>
  <c r="G52" i="5"/>
  <c r="O54" i="5"/>
  <c r="P54" i="5" s="1"/>
  <c r="K54" i="5"/>
  <c r="L54" i="5" s="1"/>
  <c r="G50" i="5"/>
  <c r="O52" i="5"/>
  <c r="P52" i="5" s="1"/>
  <c r="K52" i="5"/>
  <c r="L52" i="5" s="1"/>
  <c r="G54" i="5"/>
  <c r="H54" i="5" s="1"/>
  <c r="O47" i="5"/>
  <c r="P47" i="5" s="1"/>
  <c r="K47" i="5"/>
  <c r="L47" i="5" s="1"/>
  <c r="G49" i="5"/>
  <c r="O46" i="5"/>
  <c r="P46" i="5" s="1"/>
  <c r="K46" i="5"/>
  <c r="L46" i="5" s="1"/>
  <c r="G51" i="5"/>
  <c r="O50" i="5"/>
  <c r="P50" i="5" s="1"/>
  <c r="K50" i="5"/>
  <c r="L50" i="5" s="1"/>
  <c r="G42" i="5"/>
  <c r="O48" i="5"/>
  <c r="P48" i="5" s="1"/>
  <c r="K48" i="5"/>
  <c r="L48" i="5" s="1"/>
  <c r="G46" i="5"/>
  <c r="H46" i="5" s="1"/>
  <c r="O45" i="5"/>
  <c r="P45" i="5" s="1"/>
  <c r="K45" i="5"/>
  <c r="L45" i="5" s="1"/>
  <c r="G43" i="5"/>
  <c r="H43" i="5" s="1"/>
  <c r="O49" i="5"/>
  <c r="P49" i="5" s="1"/>
  <c r="K49" i="5"/>
  <c r="L49" i="5" s="1"/>
  <c r="G47" i="5"/>
  <c r="O44" i="5"/>
  <c r="P44" i="5" s="1"/>
  <c r="K44" i="5"/>
  <c r="L44" i="5" s="1"/>
  <c r="G44" i="5"/>
  <c r="O42" i="5"/>
  <c r="P42" i="5" s="1"/>
  <c r="K42" i="5"/>
  <c r="L42" i="5" s="1"/>
  <c r="G41" i="5"/>
  <c r="H41" i="5" s="1"/>
  <c r="O43" i="5"/>
  <c r="P43" i="5" s="1"/>
  <c r="K43" i="5"/>
  <c r="L43" i="5" s="1"/>
  <c r="G48" i="5"/>
  <c r="H48" i="5" s="1"/>
  <c r="O41" i="5"/>
  <c r="P41" i="5" s="1"/>
  <c r="K41" i="5"/>
  <c r="L41" i="5" s="1"/>
  <c r="G45" i="5"/>
  <c r="A31" i="5"/>
  <c r="A1" i="5"/>
  <c r="O25" i="5"/>
  <c r="P25" i="5" s="1"/>
  <c r="K25" i="5"/>
  <c r="L25" i="5" s="1"/>
  <c r="G24" i="5"/>
  <c r="O24" i="5"/>
  <c r="P24" i="5" s="1"/>
  <c r="K24" i="5"/>
  <c r="L24" i="5" s="1"/>
  <c r="G14" i="5"/>
  <c r="O23" i="5"/>
  <c r="P23" i="5" s="1"/>
  <c r="K23" i="5"/>
  <c r="L23" i="5" s="1"/>
  <c r="G15" i="5"/>
  <c r="O22" i="5"/>
  <c r="P22" i="5" s="1"/>
  <c r="K22" i="5"/>
  <c r="L22" i="5" s="1"/>
  <c r="G20" i="5"/>
  <c r="O21" i="5"/>
  <c r="P21" i="5" s="1"/>
  <c r="K21" i="5"/>
  <c r="L21" i="5" s="1"/>
  <c r="G21" i="5"/>
  <c r="O20" i="5"/>
  <c r="P20" i="5" s="1"/>
  <c r="K20" i="5"/>
  <c r="L20" i="5" s="1"/>
  <c r="G25" i="5"/>
  <c r="O15" i="5"/>
  <c r="P15" i="5" s="1"/>
  <c r="K15" i="5"/>
  <c r="L15" i="5" s="1"/>
  <c r="G22" i="5"/>
  <c r="O17" i="5"/>
  <c r="P17" i="5" s="1"/>
  <c r="K17" i="5"/>
  <c r="L17" i="5" s="1"/>
  <c r="G12" i="5"/>
  <c r="O16" i="5"/>
  <c r="P16" i="5" s="1"/>
  <c r="K16" i="5"/>
  <c r="L16" i="5" s="1"/>
  <c r="G17" i="5"/>
  <c r="O18" i="5"/>
  <c r="P18" i="5" s="1"/>
  <c r="K18" i="5"/>
  <c r="L18" i="5" s="1"/>
  <c r="G23" i="5"/>
  <c r="O13" i="5"/>
  <c r="P13" i="5" s="1"/>
  <c r="K13" i="5"/>
  <c r="L13" i="5" s="1"/>
  <c r="G18" i="5"/>
  <c r="O12" i="5"/>
  <c r="P12" i="5" s="1"/>
  <c r="K12" i="5"/>
  <c r="L12" i="5" s="1"/>
  <c r="G19" i="5"/>
  <c r="H19" i="5" s="1"/>
  <c r="O19" i="5"/>
  <c r="P19" i="5" s="1"/>
  <c r="K19" i="5"/>
  <c r="L19" i="5" s="1"/>
  <c r="G11" i="5"/>
  <c r="H11" i="5" s="1"/>
  <c r="O14" i="5"/>
  <c r="P14" i="5" s="1"/>
  <c r="K14" i="5"/>
  <c r="L14" i="5" s="1"/>
  <c r="G16" i="5"/>
  <c r="H16" i="5" s="1"/>
  <c r="O11" i="5"/>
  <c r="P11" i="5" s="1"/>
  <c r="K11" i="5"/>
  <c r="L11" i="5" s="1"/>
  <c r="G13" i="5"/>
  <c r="H13" i="5" s="1"/>
  <c r="A1" i="4"/>
  <c r="O43" i="4"/>
  <c r="P43" i="4" s="1"/>
  <c r="K43" i="4"/>
  <c r="L43" i="4" s="1"/>
  <c r="G35" i="4"/>
  <c r="H35" i="4" s="1"/>
  <c r="O41" i="4"/>
  <c r="P41" i="4" s="1"/>
  <c r="K41" i="4"/>
  <c r="L41" i="4" s="1"/>
  <c r="G34" i="4"/>
  <c r="H34" i="4" s="1"/>
  <c r="O42" i="4"/>
  <c r="P42" i="4" s="1"/>
  <c r="K42" i="4"/>
  <c r="L42" i="4" s="1"/>
  <c r="G41" i="4"/>
  <c r="H41" i="4" s="1"/>
  <c r="O40" i="4"/>
  <c r="P40" i="4" s="1"/>
  <c r="K40" i="4"/>
  <c r="L40" i="4" s="1"/>
  <c r="G29" i="4"/>
  <c r="H29" i="4" s="1"/>
  <c r="O39" i="4"/>
  <c r="P39" i="4" s="1"/>
  <c r="K39" i="4"/>
  <c r="L39" i="4" s="1"/>
  <c r="G26" i="4"/>
  <c r="H26" i="4" s="1"/>
  <c r="O32" i="4"/>
  <c r="P32" i="4" s="1"/>
  <c r="K32" i="4"/>
  <c r="L32" i="4" s="1"/>
  <c r="G24" i="4"/>
  <c r="O34" i="4"/>
  <c r="P34" i="4" s="1"/>
  <c r="K34" i="4"/>
  <c r="L34" i="4" s="1"/>
  <c r="G17" i="4"/>
  <c r="H17" i="4" s="1"/>
  <c r="O38" i="4"/>
  <c r="P38" i="4" s="1"/>
  <c r="K38" i="4"/>
  <c r="L38" i="4" s="1"/>
  <c r="G20" i="4"/>
  <c r="O37" i="4"/>
  <c r="P37" i="4" s="1"/>
  <c r="K37" i="4"/>
  <c r="L37" i="4" s="1"/>
  <c r="G38" i="4"/>
  <c r="O35" i="4"/>
  <c r="P35" i="4" s="1"/>
  <c r="K35" i="4"/>
  <c r="L35" i="4" s="1"/>
  <c r="G37" i="4"/>
  <c r="H37" i="4" s="1"/>
  <c r="O27" i="4"/>
  <c r="P27" i="4" s="1"/>
  <c r="K27" i="4"/>
  <c r="L27" i="4" s="1"/>
  <c r="G42" i="4"/>
  <c r="O31" i="4"/>
  <c r="P31" i="4" s="1"/>
  <c r="K31" i="4"/>
  <c r="G30" i="4"/>
  <c r="H30" i="4" s="1"/>
  <c r="O36" i="4"/>
  <c r="P36" i="4" s="1"/>
  <c r="K36" i="4"/>
  <c r="L36" i="4" s="1"/>
  <c r="G39" i="4"/>
  <c r="O21" i="4"/>
  <c r="P21" i="4" s="1"/>
  <c r="K21" i="4"/>
  <c r="L21" i="4" s="1"/>
  <c r="G18" i="4"/>
  <c r="O30" i="4"/>
  <c r="P30" i="4" s="1"/>
  <c r="K30" i="4"/>
  <c r="L30" i="4" s="1"/>
  <c r="G40" i="4"/>
  <c r="O33" i="4"/>
  <c r="P33" i="4" s="1"/>
  <c r="K33" i="4"/>
  <c r="L33" i="4" s="1"/>
  <c r="G11" i="4"/>
  <c r="O16" i="4"/>
  <c r="P16" i="4" s="1"/>
  <c r="L16" i="4"/>
  <c r="K16" i="4"/>
  <c r="G31" i="4"/>
  <c r="O15" i="4"/>
  <c r="P15" i="4" s="1"/>
  <c r="K15" i="4"/>
  <c r="L15" i="4" s="1"/>
  <c r="G33" i="4"/>
  <c r="H33" i="4" s="1"/>
  <c r="O23" i="4"/>
  <c r="P23" i="4" s="1"/>
  <c r="K23" i="4"/>
  <c r="L23" i="4" s="1"/>
  <c r="G14" i="4"/>
  <c r="H14" i="4" s="1"/>
  <c r="O28" i="4"/>
  <c r="P28" i="4" s="1"/>
  <c r="K28" i="4"/>
  <c r="L28" i="4" s="1"/>
  <c r="G43" i="4"/>
  <c r="H43" i="4" s="1"/>
  <c r="O24" i="4"/>
  <c r="P24" i="4" s="1"/>
  <c r="K24" i="4"/>
  <c r="L24" i="4" s="1"/>
  <c r="G27" i="4"/>
  <c r="O26" i="4"/>
  <c r="P26" i="4" s="1"/>
  <c r="K26" i="4"/>
  <c r="L26" i="4" s="1"/>
  <c r="O25" i="4"/>
  <c r="P25" i="4" s="1"/>
  <c r="K25" i="4"/>
  <c r="L25" i="4" s="1"/>
  <c r="G22" i="4"/>
  <c r="O18" i="4"/>
  <c r="P18" i="4" s="1"/>
  <c r="K18" i="4"/>
  <c r="L18" i="4" s="1"/>
  <c r="G36" i="4"/>
  <c r="H36" i="4" s="1"/>
  <c r="O22" i="4"/>
  <c r="P22" i="4" s="1"/>
  <c r="K22" i="4"/>
  <c r="L22" i="4" s="1"/>
  <c r="G24" i="22"/>
  <c r="P17" i="4"/>
  <c r="O17" i="4"/>
  <c r="K17" i="4"/>
  <c r="L17" i="4" s="1"/>
  <c r="G19" i="4"/>
  <c r="G15" i="4"/>
  <c r="O20" i="4"/>
  <c r="P20" i="4" s="1"/>
  <c r="K20" i="4"/>
  <c r="L20" i="4" s="1"/>
  <c r="G25" i="4"/>
  <c r="H25" i="4" s="1"/>
  <c r="O29" i="4"/>
  <c r="P29" i="4" s="1"/>
  <c r="K29" i="4"/>
  <c r="L29" i="4" s="1"/>
  <c r="G32" i="4"/>
  <c r="H32" i="4" s="1"/>
  <c r="O19" i="4"/>
  <c r="P19" i="4" s="1"/>
  <c r="K19" i="4"/>
  <c r="L19" i="4" s="1"/>
  <c r="G21" i="4"/>
  <c r="O14" i="4"/>
  <c r="P14" i="4" s="1"/>
  <c r="K14" i="4"/>
  <c r="L14" i="4" s="1"/>
  <c r="G16" i="4"/>
  <c r="O11" i="4"/>
  <c r="P11" i="4" s="1"/>
  <c r="K11" i="4"/>
  <c r="G23" i="4"/>
  <c r="H23" i="4" s="1"/>
  <c r="K24" i="22"/>
  <c r="G28" i="4"/>
  <c r="O53" i="15"/>
  <c r="P53" i="15" s="1"/>
  <c r="K53" i="15"/>
  <c r="L53" i="15" s="1"/>
  <c r="G49" i="15"/>
  <c r="O52" i="15"/>
  <c r="P52" i="15" s="1"/>
  <c r="K52" i="15"/>
  <c r="L52" i="15" s="1"/>
  <c r="G41" i="15"/>
  <c r="G10" i="22" s="1"/>
  <c r="O51" i="15"/>
  <c r="P51" i="15" s="1"/>
  <c r="K51" i="15"/>
  <c r="L51" i="15" s="1"/>
  <c r="G52" i="15"/>
  <c r="O49" i="15"/>
  <c r="P49" i="15" s="1"/>
  <c r="K49" i="15"/>
  <c r="L49" i="15" s="1"/>
  <c r="G46" i="15"/>
  <c r="O50" i="15"/>
  <c r="P50" i="15" s="1"/>
  <c r="K50" i="15"/>
  <c r="L50" i="15" s="1"/>
  <c r="G53" i="15"/>
  <c r="K54" i="15"/>
  <c r="L54" i="15" s="1"/>
  <c r="G42" i="15"/>
  <c r="G11" i="22" s="1"/>
  <c r="O46" i="15"/>
  <c r="P46" i="15" s="1"/>
  <c r="K46" i="15"/>
  <c r="L46" i="15" s="1"/>
  <c r="G51" i="15"/>
  <c r="O48" i="15"/>
  <c r="P48" i="15" s="1"/>
  <c r="K48" i="15"/>
  <c r="L48" i="15" s="1"/>
  <c r="G45" i="15"/>
  <c r="O43" i="15"/>
  <c r="K43" i="15"/>
  <c r="G43" i="15"/>
  <c r="G12" i="22" s="1"/>
  <c r="O44" i="15"/>
  <c r="K44" i="15"/>
  <c r="G50" i="15"/>
  <c r="O42" i="15"/>
  <c r="P42" i="15" s="1"/>
  <c r="K42" i="15"/>
  <c r="L42" i="15" s="1"/>
  <c r="G47" i="15"/>
  <c r="O45" i="15"/>
  <c r="P45" i="15" s="1"/>
  <c r="K45" i="15"/>
  <c r="L45" i="15" s="1"/>
  <c r="G44" i="15"/>
  <c r="G13" i="22" s="1"/>
  <c r="O47" i="15"/>
  <c r="K47" i="15"/>
  <c r="G48" i="15"/>
  <c r="O41" i="15"/>
  <c r="K41" i="15"/>
  <c r="G54" i="15"/>
  <c r="H54" i="15" s="1"/>
  <c r="A36" i="15"/>
  <c r="A32" i="15"/>
  <c r="A31" i="15"/>
  <c r="O11" i="15"/>
  <c r="P11" i="15" s="1"/>
  <c r="K11" i="15"/>
  <c r="L11" i="15" s="1"/>
  <c r="G27" i="15"/>
  <c r="L43" i="15" l="1"/>
  <c r="L12" i="22" s="1"/>
  <c r="K12" i="22"/>
  <c r="L44" i="15"/>
  <c r="L13" i="22" s="1"/>
  <c r="K13" i="22"/>
  <c r="P43" i="15"/>
  <c r="P12" i="22" s="1"/>
  <c r="O12" i="22"/>
  <c r="P44" i="15"/>
  <c r="P13" i="22" s="1"/>
  <c r="O13" i="22"/>
  <c r="O24" i="22"/>
  <c r="O25" i="22"/>
  <c r="P24" i="22"/>
  <c r="P41" i="15"/>
  <c r="P10" i="22" s="1"/>
  <c r="O10" i="22"/>
  <c r="P25" i="22"/>
  <c r="P47" i="15"/>
  <c r="P11" i="22" s="1"/>
  <c r="O11" i="22"/>
  <c r="R19" i="4"/>
  <c r="R31" i="4"/>
  <c r="L47" i="15"/>
  <c r="L11" i="22" s="1"/>
  <c r="K11" i="22"/>
  <c r="L41" i="15"/>
  <c r="L10" i="22" s="1"/>
  <c r="K10" i="22"/>
  <c r="K25" i="22"/>
  <c r="R25" i="4"/>
  <c r="R26" i="4"/>
  <c r="G25" i="22"/>
  <c r="R11" i="4"/>
  <c r="L11" i="4"/>
  <c r="L25" i="22" s="1"/>
  <c r="L24" i="22"/>
  <c r="R17" i="4"/>
  <c r="Q23" i="4"/>
  <c r="R24" i="4"/>
  <c r="R37" i="4"/>
  <c r="R38" i="4"/>
  <c r="Q34" i="4"/>
  <c r="R30" i="4"/>
  <c r="R27" i="4"/>
  <c r="L31" i="4"/>
  <c r="R39" i="4"/>
  <c r="R14" i="8"/>
  <c r="Q29" i="4"/>
  <c r="R22" i="4"/>
  <c r="R18" i="4"/>
  <c r="R16" i="4"/>
  <c r="R36" i="4"/>
  <c r="Q35" i="4"/>
  <c r="R32" i="4"/>
  <c r="R21" i="4"/>
  <c r="R40" i="4"/>
  <c r="R14" i="4"/>
  <c r="R33" i="4"/>
  <c r="H16" i="4"/>
  <c r="Q16" i="4" s="1"/>
  <c r="Q14" i="4"/>
  <c r="R23" i="4"/>
  <c r="H24" i="22"/>
  <c r="H18" i="4"/>
  <c r="Q18" i="4" s="1"/>
  <c r="R20" i="4"/>
  <c r="Q19" i="5"/>
  <c r="H11" i="4"/>
  <c r="Q33" i="4" s="1"/>
  <c r="R34" i="4"/>
  <c r="H15" i="4"/>
  <c r="H19" i="4"/>
  <c r="Q17" i="4" s="1"/>
  <c r="H27" i="4"/>
  <c r="H20" i="4"/>
  <c r="Q20" i="4" s="1"/>
  <c r="H22" i="4"/>
  <c r="Q22" i="4" s="1"/>
  <c r="Q25" i="4"/>
  <c r="H21" i="4"/>
  <c r="R29" i="4"/>
  <c r="H28" i="4"/>
  <c r="Q28" i="4" s="1"/>
  <c r="R15" i="4"/>
  <c r="H31" i="4"/>
  <c r="H38" i="4"/>
  <c r="Q37" i="4" s="1"/>
  <c r="Q41" i="4"/>
  <c r="R35" i="4"/>
  <c r="H24" i="4"/>
  <c r="Q32" i="4" s="1"/>
  <c r="Q43" i="4"/>
  <c r="H40" i="4"/>
  <c r="Q30" i="4" s="1"/>
  <c r="H42" i="4"/>
  <c r="R28" i="4"/>
  <c r="H39" i="4"/>
  <c r="Q36" i="4" s="1"/>
  <c r="R11" i="8"/>
  <c r="R16" i="8"/>
  <c r="R19" i="8"/>
  <c r="R15" i="8"/>
  <c r="R17" i="8"/>
  <c r="R12" i="8"/>
  <c r="R18" i="8"/>
  <c r="Q11" i="5"/>
  <c r="R41" i="5"/>
  <c r="Q43" i="5"/>
  <c r="R19" i="5"/>
  <c r="R14" i="5"/>
  <c r="H50" i="5"/>
  <c r="Q54" i="5" s="1"/>
  <c r="R11" i="5"/>
  <c r="H44" i="5"/>
  <c r="Q44" i="5" s="1"/>
  <c r="H42" i="5"/>
  <c r="Q50" i="5" s="1"/>
  <c r="R13" i="5"/>
  <c r="R16" i="5"/>
  <c r="R15" i="5"/>
  <c r="R21" i="5"/>
  <c r="R23" i="5"/>
  <c r="R25" i="5"/>
  <c r="R47" i="15"/>
  <c r="R11" i="15"/>
  <c r="R45" i="15"/>
  <c r="H48" i="15"/>
  <c r="H11" i="8"/>
  <c r="Q11" i="8" s="1"/>
  <c r="H13" i="8"/>
  <c r="Q13" i="8" s="1"/>
  <c r="H12" i="8"/>
  <c r="Q12" i="8" s="1"/>
  <c r="H15" i="8"/>
  <c r="Q15" i="8" s="1"/>
  <c r="H16" i="8"/>
  <c r="Q16" i="8" s="1"/>
  <c r="H14" i="8"/>
  <c r="Q14" i="8" s="1"/>
  <c r="H18" i="8"/>
  <c r="Q18" i="8" s="1"/>
  <c r="H17" i="8"/>
  <c r="Q17" i="8" s="1"/>
  <c r="H19" i="8"/>
  <c r="Q19" i="8" s="1"/>
  <c r="H45" i="5"/>
  <c r="Q41" i="5" s="1"/>
  <c r="H47" i="5"/>
  <c r="Q49" i="5" s="1"/>
  <c r="H49" i="5"/>
  <c r="H53" i="5"/>
  <c r="Q53" i="5" s="1"/>
  <c r="H51" i="5"/>
  <c r="Q46" i="5" s="1"/>
  <c r="H52" i="5"/>
  <c r="Q48" i="5"/>
  <c r="R12" i="5"/>
  <c r="H18" i="5"/>
  <c r="Q13" i="5" s="1"/>
  <c r="H17" i="5"/>
  <c r="Q16" i="5" s="1"/>
  <c r="H22" i="5"/>
  <c r="H21" i="5"/>
  <c r="Q21" i="5" s="1"/>
  <c r="H15" i="5"/>
  <c r="H24" i="5"/>
  <c r="R18" i="5"/>
  <c r="R17" i="5"/>
  <c r="R20" i="5"/>
  <c r="R22" i="5"/>
  <c r="R24" i="5"/>
  <c r="H23" i="5"/>
  <c r="H12" i="5"/>
  <c r="H25" i="5"/>
  <c r="H20" i="5"/>
  <c r="Q22" i="5" s="1"/>
  <c r="H14" i="5"/>
  <c r="Q14" i="5" s="1"/>
  <c r="R42" i="4"/>
  <c r="R43" i="4"/>
  <c r="R41" i="4"/>
  <c r="R46" i="15"/>
  <c r="H51" i="15"/>
  <c r="H44" i="15"/>
  <c r="H13" i="22" s="1"/>
  <c r="R42" i="15"/>
  <c r="R48" i="15"/>
  <c r="H45" i="15"/>
  <c r="R49" i="15"/>
  <c r="H46" i="15"/>
  <c r="R51" i="15"/>
  <c r="H52" i="15"/>
  <c r="R41" i="15"/>
  <c r="R10" i="22" s="1"/>
  <c r="H47" i="15"/>
  <c r="R44" i="15"/>
  <c r="R43" i="15"/>
  <c r="H43" i="15"/>
  <c r="R50" i="15"/>
  <c r="H53" i="15"/>
  <c r="R53" i="15"/>
  <c r="H49" i="15"/>
  <c r="H50" i="15"/>
  <c r="H42" i="15"/>
  <c r="H11" i="22" s="1"/>
  <c r="R52" i="15"/>
  <c r="H41" i="15"/>
  <c r="H10" i="22" s="1"/>
  <c r="H27" i="15"/>
  <c r="Q13" i="22" l="1"/>
  <c r="Q12" i="22"/>
  <c r="H12" i="22"/>
  <c r="R25" i="22"/>
  <c r="R11" i="22"/>
  <c r="Q42" i="5"/>
  <c r="Q51" i="5"/>
  <c r="Q27" i="4"/>
  <c r="Q26" i="4"/>
  <c r="H25" i="22"/>
  <c r="R24" i="22"/>
  <c r="Q42" i="4"/>
  <c r="Q18" i="5"/>
  <c r="Q15" i="5"/>
  <c r="Q31" i="4"/>
  <c r="Q52" i="5"/>
  <c r="Q47" i="5"/>
  <c r="Q45" i="5"/>
  <c r="Q10" i="22"/>
  <c r="Q39" i="4"/>
  <c r="Q38" i="4"/>
  <c r="Q15" i="4"/>
  <c r="Q40" i="4"/>
  <c r="Q19" i="4"/>
  <c r="Q24" i="4"/>
  <c r="Q21" i="4"/>
  <c r="Q11" i="4"/>
  <c r="Q25" i="5"/>
  <c r="Q17" i="5"/>
  <c r="Q23" i="5"/>
  <c r="Q12" i="5"/>
  <c r="Q38" i="22" s="1"/>
  <c r="Q20" i="5"/>
  <c r="Q24" i="5"/>
  <c r="G19" i="15"/>
  <c r="R19" i="15" s="1"/>
  <c r="Q11" i="22" l="1"/>
  <c r="Q24" i="22"/>
  <c r="Q25" i="22"/>
  <c r="H19" i="15"/>
  <c r="G21" i="15" l="1"/>
  <c r="K14" i="15"/>
  <c r="L14" i="15" s="1"/>
  <c r="O14" i="15"/>
  <c r="H21" i="15" l="1"/>
  <c r="R21" i="15"/>
  <c r="P14" i="15"/>
  <c r="A6" i="8" l="1"/>
  <c r="A2" i="8"/>
  <c r="A36" i="5"/>
  <c r="A32" i="5"/>
  <c r="A6" i="5"/>
  <c r="A2" i="5"/>
  <c r="A6" i="4"/>
  <c r="A2" i="4"/>
  <c r="G14" i="15" l="1"/>
  <c r="R14" i="15" s="1"/>
  <c r="O18" i="15"/>
  <c r="P18" i="15" s="1"/>
  <c r="K18" i="15"/>
  <c r="L18" i="15" s="1"/>
  <c r="R18" i="15" l="1"/>
  <c r="H14" i="15"/>
  <c r="O12" i="15" l="1"/>
  <c r="K12" i="15"/>
  <c r="L12" i="15" s="1"/>
  <c r="R12" i="15" l="1"/>
  <c r="P12" i="15"/>
  <c r="A6" i="23" l="1"/>
  <c r="N46" i="22"/>
  <c r="M46" i="22"/>
  <c r="J46" i="22"/>
  <c r="I46" i="22"/>
  <c r="F46" i="22"/>
  <c r="E46" i="22"/>
  <c r="D46" i="22"/>
  <c r="C46" i="22"/>
  <c r="B46" i="22"/>
  <c r="A46" i="22"/>
  <c r="N45" i="22"/>
  <c r="M45" i="22"/>
  <c r="J45" i="22"/>
  <c r="I45" i="22"/>
  <c r="F45" i="22"/>
  <c r="E45" i="22"/>
  <c r="D45" i="22"/>
  <c r="C45" i="22"/>
  <c r="B45" i="22"/>
  <c r="A45" i="22"/>
  <c r="A43" i="22"/>
  <c r="A39" i="22"/>
  <c r="N39" i="22"/>
  <c r="M39" i="22"/>
  <c r="J39" i="22"/>
  <c r="I39" i="22"/>
  <c r="F39" i="22"/>
  <c r="E39" i="22"/>
  <c r="D39" i="22"/>
  <c r="C39" i="22"/>
  <c r="B39" i="22"/>
  <c r="N38" i="22"/>
  <c r="M38" i="22"/>
  <c r="J38" i="22"/>
  <c r="I38" i="22"/>
  <c r="F38" i="22"/>
  <c r="E38" i="22"/>
  <c r="D38" i="22"/>
  <c r="C38" i="22"/>
  <c r="B38" i="22"/>
  <c r="A38" i="22"/>
  <c r="A36" i="22"/>
  <c r="A32" i="22"/>
  <c r="N32" i="22"/>
  <c r="M32" i="22"/>
  <c r="J32" i="22"/>
  <c r="I32" i="22"/>
  <c r="F32" i="22"/>
  <c r="E32" i="22"/>
  <c r="D32" i="22"/>
  <c r="C32" i="22"/>
  <c r="B32" i="22"/>
  <c r="N31" i="22"/>
  <c r="M31" i="22"/>
  <c r="J31" i="22"/>
  <c r="I31" i="22"/>
  <c r="F31" i="22"/>
  <c r="E31" i="22"/>
  <c r="D31" i="22"/>
  <c r="C31" i="22"/>
  <c r="B31" i="22"/>
  <c r="A31" i="22"/>
  <c r="A29" i="22"/>
  <c r="A22" i="22"/>
  <c r="N18" i="22"/>
  <c r="M18" i="22"/>
  <c r="J18" i="22"/>
  <c r="I18" i="22"/>
  <c r="F18" i="22"/>
  <c r="E18" i="22"/>
  <c r="D18" i="22"/>
  <c r="C18" i="22"/>
  <c r="B18" i="22"/>
  <c r="A18" i="22"/>
  <c r="N17" i="22"/>
  <c r="M17" i="22"/>
  <c r="J17" i="22"/>
  <c r="I17" i="22"/>
  <c r="F17" i="22"/>
  <c r="E17" i="22"/>
  <c r="D17" i="22"/>
  <c r="C17" i="22"/>
  <c r="B17" i="22"/>
  <c r="A17" i="22"/>
  <c r="A15" i="22"/>
  <c r="P31" i="22"/>
  <c r="K46" i="22"/>
  <c r="H46" i="22"/>
  <c r="P45" i="22"/>
  <c r="K17" i="22" l="1"/>
  <c r="O18" i="22"/>
  <c r="K39" i="22"/>
  <c r="K38" i="22"/>
  <c r="P39" i="22"/>
  <c r="O17" i="22"/>
  <c r="P32" i="22"/>
  <c r="G18" i="22"/>
  <c r="G17" i="22"/>
  <c r="G31" i="22"/>
  <c r="R45" i="22"/>
  <c r="O46" i="22"/>
  <c r="G46" i="22"/>
  <c r="R46" i="22"/>
  <c r="G45" i="22"/>
  <c r="O45" i="22"/>
  <c r="K45" i="22"/>
  <c r="K31" i="22"/>
  <c r="O31" i="22"/>
  <c r="R31" i="22"/>
  <c r="G32" i="22"/>
  <c r="K32" i="22"/>
  <c r="O32" i="22"/>
  <c r="G39" i="22"/>
  <c r="O39" i="22"/>
  <c r="G38" i="22"/>
  <c r="O38" i="22"/>
  <c r="P38" i="22"/>
  <c r="L17" i="22"/>
  <c r="K18" i="22"/>
  <c r="R18" i="22"/>
  <c r="L31" i="22"/>
  <c r="R17" i="22" l="1"/>
  <c r="L18" i="22"/>
  <c r="P18" i="22"/>
  <c r="L39" i="22"/>
  <c r="H38" i="22"/>
  <c r="H45" i="22"/>
  <c r="Q45" i="22"/>
  <c r="P46" i="22"/>
  <c r="Q46" i="22"/>
  <c r="Q31" i="22"/>
  <c r="H39" i="22"/>
  <c r="P17" i="22"/>
  <c r="R32" i="22"/>
  <c r="H17" i="22"/>
  <c r="H32" i="22"/>
  <c r="L38" i="22"/>
  <c r="L46" i="22"/>
  <c r="L45" i="22"/>
  <c r="Q32" i="22"/>
  <c r="L32" i="22"/>
  <c r="H31" i="22"/>
  <c r="R39" i="22"/>
  <c r="R38" i="22"/>
  <c r="H18" i="22"/>
  <c r="Q17" i="22" l="1"/>
  <c r="Q18" i="22"/>
  <c r="Q39" i="22"/>
  <c r="A6" i="22"/>
  <c r="A5" i="22"/>
  <c r="A4" i="22"/>
  <c r="A3" i="22"/>
  <c r="A2" i="22"/>
  <c r="A2" i="23" s="1"/>
  <c r="A1" i="22"/>
</calcChain>
</file>

<file path=xl/sharedStrings.xml><?xml version="1.0" encoding="utf-8"?>
<sst xmlns="http://schemas.openxmlformats.org/spreadsheetml/2006/main" count="1630" uniqueCount="313">
  <si>
    <t>JUGADOR</t>
  </si>
  <si>
    <t>H</t>
  </si>
  <si>
    <t>I</t>
  </si>
  <si>
    <t>V</t>
  </si>
  <si>
    <t>G</t>
  </si>
  <si>
    <t>N</t>
  </si>
  <si>
    <t>JUGADORA</t>
  </si>
  <si>
    <t>18 HOYOS MEDAL PLAY</t>
  </si>
  <si>
    <t>FEDERACION REGIONAL DE GOLF MAR Y SIERRAS</t>
  </si>
  <si>
    <t>TOTAL</t>
  </si>
  <si>
    <t>CLUB</t>
  </si>
  <si>
    <t>--</t>
  </si>
  <si>
    <t>MENORES CON HCP</t>
  </si>
  <si>
    <t>MENORES SIN HCP</t>
  </si>
  <si>
    <t>T.G.</t>
  </si>
  <si>
    <t>T.N.</t>
  </si>
  <si>
    <t>1°</t>
  </si>
  <si>
    <t>1° S/V</t>
  </si>
  <si>
    <t>2° S/V</t>
  </si>
  <si>
    <t>PROMOCIONALES A HCP.</t>
  </si>
  <si>
    <t>F. NAC.</t>
  </si>
  <si>
    <t>F.N.</t>
  </si>
  <si>
    <t>1° NETO</t>
  </si>
  <si>
    <t>2° NETO</t>
  </si>
  <si>
    <t>CRUZ COSME</t>
  </si>
  <si>
    <t>ROLON ESTANISLAO</t>
  </si>
  <si>
    <t>TOBLER GONZALO</t>
  </si>
  <si>
    <t>SALVI SANTINO</t>
  </si>
  <si>
    <t>PATTI NICOLAS</t>
  </si>
  <si>
    <t>VALDEZ JUAN SEGUNDO</t>
  </si>
  <si>
    <t>JENKINS STEVE</t>
  </si>
  <si>
    <t>CACACE ISABELLA</t>
  </si>
  <si>
    <t>CRUZ AUGUSTO</t>
  </si>
  <si>
    <t>PORCEL MARGARITA</t>
  </si>
  <si>
    <t>PORCEL ALFONSINA</t>
  </si>
  <si>
    <t>MORUA CARIAC SANTIAGO</t>
  </si>
  <si>
    <t>CARACOIX PEDRO</t>
  </si>
  <si>
    <t>CABANILLAS NICOLAS</t>
  </si>
  <si>
    <t>POLITA NUÑEZ MAITE</t>
  </si>
  <si>
    <t>COLOMBIER JULIA</t>
  </si>
  <si>
    <t>LEON CAMPOS IARA</t>
  </si>
  <si>
    <t>OLIVERI ANGELINA</t>
  </si>
  <si>
    <t>SERRES SCHEFFER JOSEFINA</t>
  </si>
  <si>
    <t>RAMPEZZOTTI JUSTINA</t>
  </si>
  <si>
    <t>6 VUELTAS DE 9 HOYOS MEDAL PLAY</t>
  </si>
  <si>
    <t>1° GROSS</t>
  </si>
  <si>
    <t>2° GROSS</t>
  </si>
  <si>
    <t>RONDA 1</t>
  </si>
  <si>
    <t>RONDA 2</t>
  </si>
  <si>
    <t>RONDA 3</t>
  </si>
  <si>
    <t>1°Neto</t>
  </si>
  <si>
    <t>2°Neto</t>
  </si>
  <si>
    <t>CABALLEROS MENORES ( CLASES  06 - 07 Y 08 )</t>
  </si>
  <si>
    <t>DAMAS MENORES DE 15 AÑOS ( CLASES 09 Y POSTERIORES )</t>
  </si>
  <si>
    <t>BIRDIES - CABALLEROS CLASES 2015 Y POSTERIORES</t>
  </si>
  <si>
    <t>BIRDIES - DAMAS CLASES 2015 Y POSTERIORES</t>
  </si>
  <si>
    <t>T</t>
  </si>
  <si>
    <t>CABALLEROS MENORES DE 15 AÑOS ( CLASES 09 Y 10)</t>
  </si>
  <si>
    <t>MAR DEL PLATA GOLF CLUB - CANCHA VIEJA -</t>
  </si>
  <si>
    <t>COPA GRAN MAESTRO</t>
  </si>
  <si>
    <t>15; 16 Y 17 DE JULIO DE 2024</t>
  </si>
  <si>
    <t>9 HOYOS MEDAL PLAY</t>
  </si>
  <si>
    <t>ALBATROS - CABALLEROS CLASES 11 Y 12 -</t>
  </si>
  <si>
    <t>ALBATROS - DAMAS CLASES 11 Y 12 -</t>
  </si>
  <si>
    <t>CATEGORIA PRINCIPIANTES (5 HOYOS)</t>
  </si>
  <si>
    <t>8° FECHA DEL RANKING</t>
  </si>
  <si>
    <t>MIERCOLES 17 DE JULIO DE 2024</t>
  </si>
  <si>
    <t>EAGLES - CABALLEROS CLASES 13 Y 14 -</t>
  </si>
  <si>
    <t>Hoyos</t>
  </si>
  <si>
    <t>ULT. 6 H.</t>
  </si>
  <si>
    <t>ULT. 3 H.</t>
  </si>
  <si>
    <t>EAGLES - DAMAS CLASES 13  Y  14  -</t>
  </si>
  <si>
    <t>Total</t>
  </si>
  <si>
    <t>Pos.</t>
  </si>
  <si>
    <t>MICHELLI TOMAS</t>
  </si>
  <si>
    <t>EVTGC</t>
  </si>
  <si>
    <t>AYESA BLAS</t>
  </si>
  <si>
    <t>MDPGC</t>
  </si>
  <si>
    <t>NASSR TOMAS FRANCISCO</t>
  </si>
  <si>
    <t>CARACOTCHE FACUNDO</t>
  </si>
  <si>
    <t>BILBAO FRANCISCO EUGENIO</t>
  </si>
  <si>
    <t>LINERA PEREZ MANUEL EUGENIO</t>
  </si>
  <si>
    <t>BAILLERES SANTIAGO</t>
  </si>
  <si>
    <t>GCHCC</t>
  </si>
  <si>
    <t>RODRIGUEZ BARRI EXEQUIEL</t>
  </si>
  <si>
    <t>GUEVARA GUIDO</t>
  </si>
  <si>
    <t>CMDP</t>
  </si>
  <si>
    <t>CASAS ZALAZAR JOAQUIN</t>
  </si>
  <si>
    <t>ELICHIRIBEHETY RICARDO JUAN</t>
  </si>
  <si>
    <t>LABARTHE JOAQUIN</t>
  </si>
  <si>
    <t>NGC</t>
  </si>
  <si>
    <t>DABOS BENJAMIN</t>
  </si>
  <si>
    <t>TGC</t>
  </si>
  <si>
    <t>MARTINEZ FERMIN DIEGO</t>
  </si>
  <si>
    <t>CEJAS SANTIAGO</t>
  </si>
  <si>
    <t>GALLINGANI LUCA</t>
  </si>
  <si>
    <t>GRANDINETTI ANTONIO</t>
  </si>
  <si>
    <t>OJEA MANUEL</t>
  </si>
  <si>
    <t>PEREZ SANTANDREA FERMIN</t>
  </si>
  <si>
    <t>CHGC</t>
  </si>
  <si>
    <t>CAL</t>
  </si>
  <si>
    <t>HC</t>
  </si>
  <si>
    <t>LLCC</t>
  </si>
  <si>
    <t>PGC</t>
  </si>
  <si>
    <t>GCM</t>
  </si>
  <si>
    <t>OLIVERI CATERINA</t>
  </si>
  <si>
    <t>SPGC</t>
  </si>
  <si>
    <t>AYESA SOFIA ITZIAR</t>
  </si>
  <si>
    <t>ERRECART GIMENA</t>
  </si>
  <si>
    <t>MARTIN IARA</t>
  </si>
  <si>
    <t>MORAN ASTESANO VALENTINA</t>
  </si>
  <si>
    <t>RAMPOLDI SARA ALESSIA</t>
  </si>
  <si>
    <t>ANSORENA LOLA</t>
  </si>
  <si>
    <t>GIORDANI MILAGROS</t>
  </si>
  <si>
    <t>PEROTTI SANTAMARINA VICTORIA</t>
  </si>
  <si>
    <t>CAELP</t>
  </si>
  <si>
    <t>OGC</t>
  </si>
  <si>
    <t>SILLS MANUEL</t>
  </si>
  <si>
    <t>LEOFANTI DANTE SALVADOR</t>
  </si>
  <si>
    <t>MOREAU PEDRO</t>
  </si>
  <si>
    <t>VEAS BENJAMIN TIZIANO GABRIEL</t>
  </si>
  <si>
    <t>SALANITRO TOMAS</t>
  </si>
  <si>
    <t>GOTI JULIO</t>
  </si>
  <si>
    <t>BERCHOT TOMAS</t>
  </si>
  <si>
    <t>ESCUDERO LUCAS</t>
  </si>
  <si>
    <t>REPETTO JUAN CRUZ</t>
  </si>
  <si>
    <t>GRAU IGNACIO</t>
  </si>
  <si>
    <t>PUTZ TOMAS ALEJO</t>
  </si>
  <si>
    <t>BERENGENO SANTINO MARIO</t>
  </si>
  <si>
    <t>SAFE FRANCO</t>
  </si>
  <si>
    <t>ANTONELLI TOMAS IGNACIO</t>
  </si>
  <si>
    <t>GIMENEZ QUIROGA GONZALO</t>
  </si>
  <si>
    <t>SARASOLA JOSE MANUEL</t>
  </si>
  <si>
    <t>GCD</t>
  </si>
  <si>
    <t>LOUSTAU AGUSTIN</t>
  </si>
  <si>
    <t>ORTIZ LAUTARO</t>
  </si>
  <si>
    <t>ROMEO JORGE ANDRES</t>
  </si>
  <si>
    <t>POLLERO CHRISTENSEN SIMON</t>
  </si>
  <si>
    <t>CERNADAS MATEO SALVADOR</t>
  </si>
  <si>
    <t>PORTA ARAOZ JEREMIAS</t>
  </si>
  <si>
    <t>PALENCIA EMILIO</t>
  </si>
  <si>
    <t>DURINGER BENJAMIN</t>
  </si>
  <si>
    <t>SAACC</t>
  </si>
  <si>
    <t>CUBA</t>
  </si>
  <si>
    <t>SMGC</t>
  </si>
  <si>
    <t>JCA</t>
  </si>
  <si>
    <t>LMGC</t>
  </si>
  <si>
    <t>CSCPGB</t>
  </si>
  <si>
    <t>VDG</t>
  </si>
  <si>
    <t>SIGC</t>
  </si>
  <si>
    <t>GIORDANI TOMAS</t>
  </si>
  <si>
    <t>IRASTORZA JOSE ANTONIO</t>
  </si>
  <si>
    <t>MARADEI VAUDAGNA ESTANISLAO</t>
  </si>
  <si>
    <t>RAMPEZZOTTI BARTOLOME</t>
  </si>
  <si>
    <t>CALEGARIS TIAGO</t>
  </si>
  <si>
    <t>ML</t>
  </si>
  <si>
    <t>ZUBIZARRETA MANUEL</t>
  </si>
  <si>
    <t>GUERENDIAIN FERMIN</t>
  </si>
  <si>
    <t>PORTIS SANTIAGO</t>
  </si>
  <si>
    <t>REGUERA CIPRIANO</t>
  </si>
  <si>
    <t>HAUQUI JUAN IGNACIO</t>
  </si>
  <si>
    <t>PROBICITO IGNACIO</t>
  </si>
  <si>
    <t>JUAREZ GOÑI FRANCISCO</t>
  </si>
  <si>
    <t>HIRIGOYEN BAUTISTA</t>
  </si>
  <si>
    <t>ANTONELLI SANTIAGO RAMIRO</t>
  </si>
  <si>
    <t>GCMH</t>
  </si>
  <si>
    <t>CGP</t>
  </si>
  <si>
    <t>DANIEL KATJA</t>
  </si>
  <si>
    <t>DEPREZ UMMA</t>
  </si>
  <si>
    <t>RODRIGUEZ MACIAS ISABELLA</t>
  </si>
  <si>
    <t>TRENCH JULIA EMA</t>
  </si>
  <si>
    <t>RODRIGUEZ BARRI NAYRA</t>
  </si>
  <si>
    <t>BIONDELLI ALLEGRA</t>
  </si>
  <si>
    <t>MAYORANO ISABELA</t>
  </si>
  <si>
    <t>BUSTAMANTE EMILIA</t>
  </si>
  <si>
    <t>POLIFRONI CONSTANZA</t>
  </si>
  <si>
    <t>CEJAS CATALINA</t>
  </si>
  <si>
    <t>BRCL</t>
  </si>
  <si>
    <t>BERRETA VAZQUEZ VALENTIN</t>
  </si>
  <si>
    <t>ASATTO PEDRO ANGEL</t>
  </si>
  <si>
    <t>CARRIO MOTTOLA VALENTIN</t>
  </si>
  <si>
    <t>PARASUCO AXEL GONZALO</t>
  </si>
  <si>
    <t>CASTRO SANTINO</t>
  </si>
  <si>
    <t>HAUQUI MANUEL</t>
  </si>
  <si>
    <t>CICCOLA FRANCESCO</t>
  </si>
  <si>
    <t>RIVAS BAUTISTA</t>
  </si>
  <si>
    <t>MAR DEL PLATA GOLF CLUB</t>
  </si>
  <si>
    <t>CANCHA VIEJA</t>
  </si>
  <si>
    <t>LUNES 15 DE JULIO DE 2024</t>
  </si>
  <si>
    <r>
      <t xml:space="preserve">7° FECHA DEL RANKING - MENORES CON HANDICAP - </t>
    </r>
    <r>
      <rPr>
        <b/>
        <sz val="10"/>
        <color theme="3"/>
        <rFont val="Arial"/>
        <family val="2"/>
      </rPr>
      <t>SEIS VUELTAS DE 9 HOYOS MEDAL PLAY -</t>
    </r>
  </si>
  <si>
    <t>par  damas 36  +  36  =  72  -  caballeros  :  35  +  35  =  70</t>
  </si>
  <si>
    <t>HOYO 1</t>
  </si>
  <si>
    <r>
      <t xml:space="preserve">CABALLEROS M-13 (CLASES 11 Y POSTERIORES) </t>
    </r>
    <r>
      <rPr>
        <b/>
        <sz val="10"/>
        <color rgb="FFFFFF00"/>
        <rFont val="Arial"/>
        <family val="2"/>
      </rPr>
      <t>- BOCHAS AMARILLAS -</t>
    </r>
  </si>
  <si>
    <r>
      <t xml:space="preserve">CABALLEROS  </t>
    </r>
    <r>
      <rPr>
        <b/>
        <sz val="10"/>
        <color rgb="FFFFFF00"/>
        <rFont val="Arial"/>
        <family val="2"/>
      </rPr>
      <t>JUVENILES</t>
    </r>
    <r>
      <rPr>
        <b/>
        <sz val="10"/>
        <color theme="0"/>
        <rFont val="Arial"/>
        <family val="2"/>
      </rPr>
      <t xml:space="preserve"> </t>
    </r>
    <r>
      <rPr>
        <b/>
        <sz val="10"/>
        <color rgb="FF92D050"/>
        <rFont val="Arial"/>
        <family val="2"/>
      </rPr>
      <t>M-18</t>
    </r>
    <r>
      <rPr>
        <b/>
        <sz val="10"/>
        <color theme="0"/>
        <rFont val="Arial"/>
        <family val="2"/>
      </rPr>
      <t xml:space="preserve"> Y  </t>
    </r>
    <r>
      <rPr>
        <b/>
        <sz val="10"/>
        <color rgb="FF00B0F0"/>
        <rFont val="Arial"/>
        <family val="2"/>
      </rPr>
      <t>M-15</t>
    </r>
    <r>
      <rPr>
        <b/>
        <sz val="10"/>
        <color theme="0"/>
        <rFont val="Arial"/>
        <family val="2"/>
      </rPr>
      <t xml:space="preserve"> </t>
    </r>
    <r>
      <rPr>
        <b/>
        <sz val="10"/>
        <color rgb="FF00B0F0"/>
        <rFont val="Arial"/>
        <family val="2"/>
      </rPr>
      <t>- BOCHAS AZULES -</t>
    </r>
  </si>
  <si>
    <t>HRIGOYEN BAUTISTA</t>
  </si>
  <si>
    <t>RODRIGUEZ BARRI EXEQUIUEL</t>
  </si>
  <si>
    <r>
      <t xml:space="preserve">DAMAS </t>
    </r>
    <r>
      <rPr>
        <b/>
        <sz val="10"/>
        <color rgb="FFFFFF00"/>
        <rFont val="Arial"/>
        <family val="2"/>
      </rPr>
      <t>JUVENILES</t>
    </r>
    <r>
      <rPr>
        <b/>
        <sz val="10"/>
        <color theme="0"/>
        <rFont val="Arial"/>
        <family val="2"/>
      </rPr>
      <t xml:space="preserve"> </t>
    </r>
    <r>
      <rPr>
        <b/>
        <sz val="10"/>
        <color rgb="FF92D050"/>
        <rFont val="Arial"/>
        <family val="2"/>
      </rPr>
      <t>M-18</t>
    </r>
    <r>
      <rPr>
        <b/>
        <sz val="10"/>
        <color theme="0"/>
        <rFont val="Arial"/>
        <family val="2"/>
      </rPr>
      <t xml:space="preserve"> Y  </t>
    </r>
    <r>
      <rPr>
        <b/>
        <sz val="10"/>
        <color rgb="FF00B0F0"/>
        <rFont val="Arial"/>
        <family val="2"/>
      </rPr>
      <t>M-15</t>
    </r>
    <r>
      <rPr>
        <b/>
        <sz val="10"/>
        <color theme="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- BOCHAS ROJAS -</t>
    </r>
  </si>
  <si>
    <t>LAS SALIDAS PARA LA SEGUNDA RONDA, SERAN EN LA MISMA BANDA HORARIA PERO POR SCORE GROSS</t>
  </si>
  <si>
    <t>CABALLEROS MENORES DE 13 AÑOS ( CLASES 11 Y POSTERIORES ) BOCHAS AMARILLAS</t>
  </si>
  <si>
    <t>CABALLEROS GROSS</t>
  </si>
  <si>
    <t>DAMAS GROSS</t>
  </si>
  <si>
    <t>MARTES 16 DE JULIO DE 2024</t>
  </si>
  <si>
    <r>
      <t xml:space="preserve">CABALLEROS  JUVENILES M-18 Y  M-15 </t>
    </r>
    <r>
      <rPr>
        <b/>
        <sz val="10"/>
        <color rgb="FF0000FF"/>
        <rFont val="Arial"/>
        <family val="2"/>
      </rPr>
      <t>- BOCHAS AZULES -</t>
    </r>
  </si>
  <si>
    <r>
      <t xml:space="preserve">DAMAS JUVENILES M-18 Y  M-15 </t>
    </r>
    <r>
      <rPr>
        <b/>
        <sz val="10"/>
        <color rgb="FFFF0000"/>
        <rFont val="Arial"/>
        <family val="2"/>
      </rPr>
      <t>- BOCHAS ROJAS -</t>
    </r>
  </si>
  <si>
    <r>
      <t xml:space="preserve">LAS SALIDAS PARA LA TERCERA RONDA SERAN  POR SCORE GROSS. </t>
    </r>
    <r>
      <rPr>
        <b/>
        <sz val="15"/>
        <color rgb="FFFF0000"/>
        <rFont val="Arial"/>
        <family val="2"/>
      </rPr>
      <t>DEBERAN CONSULTAR LOS HORARIOS</t>
    </r>
  </si>
  <si>
    <t>MEJOR NETO GENERAL JUVENILES</t>
  </si>
  <si>
    <t>MEJOR NETO GENERAL MENORES</t>
  </si>
  <si>
    <t>MEJOR GROSS GENERAL SIN HCP</t>
  </si>
  <si>
    <t>FALCON PERRETTI ORESTE JONAS</t>
  </si>
  <si>
    <t>MOYANO JOAQUIN URIEL</t>
  </si>
  <si>
    <t>KUHLMANN FERMIN</t>
  </si>
  <si>
    <t>FOLGUERAS BESSIERES AUGUSTO</t>
  </si>
  <si>
    <t>VGGC</t>
  </si>
  <si>
    <t>BENEITEZ CASTRO FELIPE</t>
  </si>
  <si>
    <t>ROLDAN NONTALA FELIPE</t>
  </si>
  <si>
    <t>FIORITTI CARLOS</t>
  </si>
  <si>
    <t>TOMKINSON JUSTO</t>
  </si>
  <si>
    <t>DOMINGUEZ LUCA</t>
  </si>
  <si>
    <t>BGC</t>
  </si>
  <si>
    <t>VIOLA MAYER CHARO</t>
  </si>
  <si>
    <t>ANSORENA VIOLETA</t>
  </si>
  <si>
    <t>TOCAGNI ANA VICTORIA</t>
  </si>
  <si>
    <t>VORLENTINI TAINA</t>
  </si>
  <si>
    <t>MARTI SOFIA</t>
  </si>
  <si>
    <t>FERNANDEZ RAFAELA</t>
  </si>
  <si>
    <t>CHOCO HIPOLITO</t>
  </si>
  <si>
    <t>JUAREZ GOÑI BENJAMIN</t>
  </si>
  <si>
    <t>MONTENEGRO GIL BENJAMIN</t>
  </si>
  <si>
    <t>FLORES BELLINI IGNACIO</t>
  </si>
  <si>
    <t>HAUQUI SANTIAGO</t>
  </si>
  <si>
    <t>RODRIGUEZ MACIAS HILARIO</t>
  </si>
  <si>
    <t>MASTROVITO FRANCISCO</t>
  </si>
  <si>
    <t>RODRIGUEZ FERRERO JUAN MARTIN</t>
  </si>
  <si>
    <t>CEGL</t>
  </si>
  <si>
    <t>BUSTILLO BELISARIO</t>
  </si>
  <si>
    <t>VILLANUEVA ENRIQUEZ KENAI</t>
  </si>
  <si>
    <t>ARBELECHE ISIDRO FERMIN</t>
  </si>
  <si>
    <t>SANCHEZ FAUSTINO</t>
  </si>
  <si>
    <t>DOMINGUEZ DO AMARAL BAUTISTA</t>
  </si>
  <si>
    <t>MARTINEZ CAMILO</t>
  </si>
  <si>
    <t>BIBILONI BRUNO JEREMIAS</t>
  </si>
  <si>
    <t>ANSORENA MARTIN (H)</t>
  </si>
  <si>
    <t>PRIETO KILMURRY CIPRIANO</t>
  </si>
  <si>
    <t>CLUB HARAS SANTA MARIA</t>
  </si>
  <si>
    <t>ASATTO FRANCISCO HERNAN</t>
  </si>
  <si>
    <t>CLUB ATLETICO ESTUDIANTES DE LA PLATA</t>
  </si>
  <si>
    <t>CANNELLI ESMERALDA</t>
  </si>
  <si>
    <t>VIOLA MAYER LOLA</t>
  </si>
  <si>
    <t>LEOFANTI BIANCA EMILIA</t>
  </si>
  <si>
    <t>SERRES MUGUERZA AINARA</t>
  </si>
  <si>
    <t>CAPANI FRANCESCA</t>
  </si>
  <si>
    <t>HARAS SANTA MARIA</t>
  </si>
  <si>
    <t>NIZ AUGUSTO</t>
  </si>
  <si>
    <t>SARASOLA PEDRO</t>
  </si>
  <si>
    <t>ALVAREZ AXEL JESUS</t>
  </si>
  <si>
    <t>CASENAVE BENICIO</t>
  </si>
  <si>
    <t>FALLICO GONZALEZ JOAQUIN</t>
  </si>
  <si>
    <t>PORCEL RENZO</t>
  </si>
  <si>
    <t>ALFONSO FELIPE</t>
  </si>
  <si>
    <t>VIOLA MAYER OLIVER</t>
  </si>
  <si>
    <t>HEIZENREDER CIRO</t>
  </si>
  <si>
    <t>CABRERA CEDRIC</t>
  </si>
  <si>
    <t>RODRIGUEZ FERRERO SANTIAGO</t>
  </si>
  <si>
    <t>BUSTILLO MANUEL</t>
  </si>
  <si>
    <t>CIANCI IKER</t>
  </si>
  <si>
    <t>NIZ GUADALUPE</t>
  </si>
  <si>
    <t>BIONDELLI BOSSO ANGELINA</t>
  </si>
  <si>
    <t>CHOCO JOAQUINA</t>
  </si>
  <si>
    <t>TOCAGNI HELENA BEATRIZ</t>
  </si>
  <si>
    <t>BOUNIAEV EUGENIA</t>
  </si>
  <si>
    <t>PAGNI LUCAS</t>
  </si>
  <si>
    <t>TOCAGNI JUAN MARTIN</t>
  </si>
  <si>
    <t>QUERCIA OTERO VALENTINO</t>
  </si>
  <si>
    <t>FIDALGO FRANCESCO</t>
  </si>
  <si>
    <t>ORTIZ MALETTI LEONEL</t>
  </si>
  <si>
    <t>RASMUSSEN OTTO ALFREDO</t>
  </si>
  <si>
    <t>DEPREZ ELIAN</t>
  </si>
  <si>
    <t>TOLETI SET</t>
  </si>
  <si>
    <t>RIVERO STEFANO</t>
  </si>
  <si>
    <t>VAZQUEZ RAMOS TOMAS</t>
  </si>
  <si>
    <t>VAZQUEZ RAMOS MANUEL</t>
  </si>
  <si>
    <t>RODRIGUEZ ANELLI BENJAMIN</t>
  </si>
  <si>
    <t>NIZ JOAQUIN</t>
  </si>
  <si>
    <r>
      <t xml:space="preserve">CABALLEROS JUVENILES, M-18 Y M-15 </t>
    </r>
    <r>
      <rPr>
        <b/>
        <sz val="10"/>
        <color rgb="FF00B0F0"/>
        <rFont val="Arial"/>
        <family val="2"/>
      </rPr>
      <t>- BOCHAS AZULES -</t>
    </r>
  </si>
  <si>
    <t>HOYO 10</t>
  </si>
  <si>
    <r>
      <t xml:space="preserve">8° FECHA DEL RANKING - MENORES SIN HANDICAP -  </t>
    </r>
    <r>
      <rPr>
        <b/>
        <sz val="10"/>
        <color theme="3"/>
        <rFont val="Arial"/>
        <family val="2"/>
      </rPr>
      <t>9 HOYOS MEDAL PLAY -</t>
    </r>
  </si>
  <si>
    <t>par  damas  36  -  par caballeros  35</t>
  </si>
  <si>
    <t>CATEGORIA EAGLES (CLASES 2013 y 2014)</t>
  </si>
  <si>
    <t>ASATTO HERNAN</t>
  </si>
  <si>
    <t>ANSORENA MARTIN</t>
  </si>
  <si>
    <t>BIBILONI BRUNO</t>
  </si>
  <si>
    <t>VILLANUEVA ENRIQUEZ KENAI BENJAMIN</t>
  </si>
  <si>
    <t>LEOFANTI BIANCA</t>
  </si>
  <si>
    <t>CATEGORIA BIRDIES (CLASES 2015 Y POSTERIORES)</t>
  </si>
  <si>
    <t xml:space="preserve"> CATEGORIA PRINCIPIANTES (5 HOYOS)</t>
  </si>
  <si>
    <t>FIDALGO FRANCHESCO</t>
  </si>
  <si>
    <t>SET TOLETI</t>
  </si>
  <si>
    <t>VAZ. RAMOS TOMAS</t>
  </si>
  <si>
    <t>VAZ. RAMOS MANUE</t>
  </si>
  <si>
    <t>PROMOCIONALES A HCP</t>
  </si>
  <si>
    <t>CATEGORIA ALBATROS (CLASES 11 y 12)</t>
  </si>
  <si>
    <t>P</t>
  </si>
  <si>
    <t>MICHELLI TOMAS CON 210 GOLPES</t>
  </si>
  <si>
    <t>BAILLERES SANTIAGO CON 209 GOLPES</t>
  </si>
  <si>
    <t>ROLON ESTANISLAO CON 210 GOLPES</t>
  </si>
  <si>
    <t>MEJOR GROSS GENERAL CABALLEROS</t>
  </si>
  <si>
    <t>MEJOR GROSS GENERAL DAMAS</t>
  </si>
  <si>
    <t>GIORDANI MILAGROS CON 219 GOLPES</t>
  </si>
  <si>
    <r>
      <t xml:space="preserve">PRIETO K. CIPRIANO </t>
    </r>
    <r>
      <rPr>
        <b/>
        <sz val="13"/>
        <color rgb="FF008000"/>
        <rFont val="Arial"/>
        <family val="2"/>
      </rPr>
      <t>(U 6 H 28)</t>
    </r>
  </si>
  <si>
    <r>
      <t xml:space="preserve">JUAREZ G. BENJAMIN </t>
    </r>
    <r>
      <rPr>
        <b/>
        <sz val="13"/>
        <color rgb="FF008000"/>
        <rFont val="Arial"/>
        <family val="2"/>
      </rPr>
      <t>(U 6 H 27)</t>
    </r>
  </si>
  <si>
    <r>
      <t xml:space="preserve">NIZ AUGUSTO </t>
    </r>
    <r>
      <rPr>
        <b/>
        <sz val="13"/>
        <color rgb="FF008000"/>
        <rFont val="Arial"/>
        <family val="2"/>
      </rPr>
      <t>(U 6 H 38)</t>
    </r>
  </si>
  <si>
    <r>
      <t xml:space="preserve">SARASOLA PEDRO </t>
    </r>
    <r>
      <rPr>
        <b/>
        <sz val="13"/>
        <color rgb="FF008000"/>
        <rFont val="Arial"/>
        <family val="2"/>
      </rPr>
      <t>(U 6 H 35)</t>
    </r>
  </si>
  <si>
    <t>VIII COPA GRAN MAESTRO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</si>
</sst>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56" x14ac:knownFonts="1">
    <font>
      <sz val="10"/>
      <name val="Arial"/>
    </font>
    <font>
      <sz val="1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23"/>
      <name val="Arial"/>
      <family val="2"/>
    </font>
    <font>
      <b/>
      <sz val="12"/>
      <name val="Arial"/>
      <family val="2"/>
    </font>
    <font>
      <b/>
      <sz val="15"/>
      <color indexed="57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  <charset val="1"/>
    </font>
    <font>
      <b/>
      <sz val="18"/>
      <name val="Arial"/>
      <family val="2"/>
    </font>
    <font>
      <b/>
      <sz val="13"/>
      <color indexed="9"/>
      <name val="Arial"/>
      <family val="2"/>
    </font>
    <font>
      <b/>
      <sz val="14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Wingdings 2"/>
      <family val="1"/>
      <charset val="2"/>
    </font>
    <font>
      <b/>
      <u/>
      <sz val="20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u/>
      <sz val="15"/>
      <color indexed="10"/>
      <name val="Arial"/>
      <family val="2"/>
    </font>
    <font>
      <b/>
      <sz val="15"/>
      <color indexed="9"/>
      <name val="Arial"/>
      <family val="2"/>
    </font>
    <font>
      <sz val="13"/>
      <color indexed="17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15"/>
      <name val="Wingdings 2"/>
      <family val="1"/>
      <charset val="2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10"/>
      <color theme="0"/>
      <name val="Arial"/>
      <family val="2"/>
    </font>
    <font>
      <b/>
      <sz val="10"/>
      <color rgb="FFFFFF00"/>
      <name val="Arial"/>
      <family val="2"/>
    </font>
    <font>
      <b/>
      <sz val="10"/>
      <color rgb="FF92D050"/>
      <name val="Arial"/>
      <family val="2"/>
    </font>
    <font>
      <b/>
      <sz val="10"/>
      <color rgb="FF00B0F0"/>
      <name val="Arial"/>
      <family val="2"/>
    </font>
    <font>
      <b/>
      <sz val="10"/>
      <color rgb="FFFF0000"/>
      <name val="Arial"/>
      <family val="2"/>
    </font>
    <font>
      <b/>
      <sz val="15"/>
      <color theme="0"/>
      <name val="Arial"/>
      <family val="2"/>
    </font>
    <font>
      <b/>
      <sz val="15"/>
      <color rgb="FFFF0000"/>
      <name val="Arial"/>
      <family val="2"/>
    </font>
    <font>
      <b/>
      <sz val="10"/>
      <color rgb="FF0000FF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3"/>
      <color rgb="FFFF0000"/>
      <name val="Arial"/>
      <family val="2"/>
    </font>
    <font>
      <b/>
      <sz val="13"/>
      <color rgb="FF008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9" fillId="0" borderId="0"/>
    <xf numFmtId="0" fontId="23" fillId="0" borderId="0"/>
  </cellStyleXfs>
  <cellXfs count="4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6" fillId="0" borderId="0" xfId="0" applyFont="1"/>
    <xf numFmtId="0" fontId="18" fillId="0" borderId="0" xfId="0" applyFont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6" fillId="0" borderId="9" xfId="0" quotePrefix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center"/>
    </xf>
    <xf numFmtId="0" fontId="4" fillId="0" borderId="7" xfId="0" quotePrefix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3" fillId="0" borderId="0" xfId="0" applyFont="1"/>
    <xf numFmtId="0" fontId="16" fillId="0" borderId="0" xfId="0" applyFont="1" applyFill="1"/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21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" fillId="0" borderId="0" xfId="0" applyFont="1" applyFill="1"/>
    <xf numFmtId="0" fontId="14" fillId="0" borderId="0" xfId="0" applyFont="1" applyFill="1" applyAlignment="1">
      <alignment horizontal="center"/>
    </xf>
    <xf numFmtId="0" fontId="25" fillId="0" borderId="0" xfId="0" applyFont="1" applyFill="1"/>
    <xf numFmtId="164" fontId="14" fillId="0" borderId="0" xfId="0" applyNumberFormat="1" applyFont="1" applyFill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0" fontId="16" fillId="0" borderId="5" xfId="0" applyFont="1" applyFill="1" applyBorder="1"/>
    <xf numFmtId="0" fontId="16" fillId="0" borderId="22" xfId="0" applyFont="1" applyFill="1" applyBorder="1" applyAlignment="1">
      <alignment horizontal="center"/>
    </xf>
    <xf numFmtId="0" fontId="14" fillId="0" borderId="3" xfId="0" quotePrefix="1" applyFont="1" applyFill="1" applyBorder="1" applyAlignment="1">
      <alignment horizontal="center"/>
    </xf>
    <xf numFmtId="164" fontId="16" fillId="0" borderId="0" xfId="0" applyNumberFormat="1" applyFont="1" applyFill="1"/>
    <xf numFmtId="0" fontId="14" fillId="0" borderId="0" xfId="0" applyFont="1" applyFill="1"/>
    <xf numFmtId="0" fontId="14" fillId="0" borderId="12" xfId="0" applyFont="1" applyFill="1" applyBorder="1" applyAlignment="1">
      <alignment horizontal="center"/>
    </xf>
    <xf numFmtId="164" fontId="16" fillId="0" borderId="22" xfId="0" applyNumberFormat="1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13" xfId="0" applyFont="1" applyFill="1" applyBorder="1"/>
    <xf numFmtId="0" fontId="16" fillId="0" borderId="23" xfId="0" applyFont="1" applyFill="1" applyBorder="1" applyAlignment="1">
      <alignment horizontal="center"/>
    </xf>
    <xf numFmtId="164" fontId="16" fillId="0" borderId="23" xfId="0" applyNumberFormat="1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4" fillId="0" borderId="4" xfId="0" quotePrefix="1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6" fillId="10" borderId="22" xfId="0" applyFont="1" applyFill="1" applyBorder="1" applyAlignment="1">
      <alignment horizontal="center"/>
    </xf>
    <xf numFmtId="0" fontId="14" fillId="10" borderId="3" xfId="0" quotePrefix="1" applyFont="1" applyFill="1" applyBorder="1" applyAlignment="1">
      <alignment horizontal="center"/>
    </xf>
    <xf numFmtId="0" fontId="16" fillId="10" borderId="13" xfId="0" applyFont="1" applyFill="1" applyBorder="1" applyAlignment="1">
      <alignment horizontal="center"/>
    </xf>
    <xf numFmtId="0" fontId="16" fillId="10" borderId="23" xfId="0" applyFont="1" applyFill="1" applyBorder="1" applyAlignment="1">
      <alignment horizontal="center"/>
    </xf>
    <xf numFmtId="0" fontId="14" fillId="10" borderId="4" xfId="0" quotePrefix="1" applyFont="1" applyFill="1" applyBorder="1" applyAlignment="1">
      <alignment horizontal="center"/>
    </xf>
    <xf numFmtId="0" fontId="14" fillId="10" borderId="5" xfId="0" quotePrefix="1" applyFont="1" applyFill="1" applyBorder="1" applyAlignment="1">
      <alignment horizontal="center"/>
    </xf>
    <xf numFmtId="0" fontId="14" fillId="10" borderId="13" xfId="0" quotePrefix="1" applyFont="1" applyFill="1" applyBorder="1" applyAlignment="1">
      <alignment horizontal="center"/>
    </xf>
    <xf numFmtId="0" fontId="16" fillId="10" borderId="3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15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11" borderId="8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/>
    </xf>
    <xf numFmtId="0" fontId="15" fillId="0" borderId="25" xfId="0" quotePrefix="1" applyFont="1" applyFill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19" xfId="0" applyFont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164" fontId="6" fillId="0" borderId="22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5" fillId="0" borderId="5" xfId="0" applyFont="1" applyBorder="1"/>
    <xf numFmtId="0" fontId="2" fillId="6" borderId="1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4" fillId="0" borderId="25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4" fillId="0" borderId="26" xfId="0" applyFont="1" applyBorder="1"/>
    <xf numFmtId="0" fontId="6" fillId="0" borderId="2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7" fillId="0" borderId="1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35" fillId="0" borderId="0" xfId="0" applyFont="1"/>
    <xf numFmtId="0" fontId="36" fillId="0" borderId="22" xfId="0" applyFont="1" applyBorder="1" applyAlignment="1">
      <alignment horizontal="center"/>
    </xf>
    <xf numFmtId="0" fontId="36" fillId="12" borderId="22" xfId="0" applyFont="1" applyFill="1" applyBorder="1" applyAlignment="1">
      <alignment horizontal="center"/>
    </xf>
    <xf numFmtId="0" fontId="35" fillId="0" borderId="22" xfId="0" applyFont="1" applyBorder="1"/>
    <xf numFmtId="0" fontId="35" fillId="0" borderId="22" xfId="0" applyFont="1" applyBorder="1" applyAlignment="1">
      <alignment horizontal="center"/>
    </xf>
    <xf numFmtId="0" fontId="35" fillId="13" borderId="22" xfId="0" applyFont="1" applyFill="1" applyBorder="1" applyAlignment="1">
      <alignment horizontal="center"/>
    </xf>
    <xf numFmtId="0" fontId="35" fillId="12" borderId="22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13" borderId="0" xfId="0" applyFont="1" applyFill="1" applyAlignment="1">
      <alignment horizontal="center"/>
    </xf>
    <xf numFmtId="0" fontId="35" fillId="12" borderId="0" xfId="0" applyFont="1" applyFill="1" applyAlignment="1">
      <alignment horizont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37" fillId="0" borderId="0" xfId="0" applyFont="1"/>
    <xf numFmtId="0" fontId="1" fillId="0" borderId="26" xfId="0" applyFont="1" applyBorder="1"/>
    <xf numFmtId="0" fontId="1" fillId="0" borderId="26" xfId="0" applyFont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37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4" fontId="1" fillId="0" borderId="26" xfId="0" applyNumberFormat="1" applyFont="1" applyBorder="1" applyAlignment="1">
      <alignment horizontal="center"/>
    </xf>
    <xf numFmtId="0" fontId="1" fillId="0" borderId="27" xfId="0" applyFont="1" applyBorder="1"/>
    <xf numFmtId="0" fontId="1" fillId="0" borderId="27" xfId="0" applyFont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2" fillId="0" borderId="1" xfId="0" applyFont="1" applyBorder="1"/>
    <xf numFmtId="0" fontId="1" fillId="0" borderId="3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29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center"/>
    </xf>
    <xf numFmtId="164" fontId="9" fillId="0" borderId="4" xfId="0" applyNumberFormat="1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42" fillId="0" borderId="0" xfId="0" applyFont="1" applyAlignment="1">
      <alignment horizontal="center"/>
    </xf>
    <xf numFmtId="20" fontId="23" fillId="0" borderId="34" xfId="0" applyNumberFormat="1" applyFont="1" applyBorder="1" applyAlignment="1">
      <alignment horizontal="center" vertical="center"/>
    </xf>
    <xf numFmtId="0" fontId="23" fillId="0" borderId="36" xfId="0" applyFont="1" applyBorder="1"/>
    <xf numFmtId="165" fontId="23" fillId="0" borderId="36" xfId="0" applyNumberFormat="1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3" fillId="0" borderId="22" xfId="0" applyFont="1" applyBorder="1"/>
    <xf numFmtId="165" fontId="23" fillId="0" borderId="22" xfId="0" applyNumberFormat="1" applyFont="1" applyBorder="1" applyAlignment="1">
      <alignment horizontal="center"/>
    </xf>
    <xf numFmtId="165" fontId="23" fillId="0" borderId="3" xfId="0" applyNumberFormat="1" applyFont="1" applyBorder="1" applyAlignment="1">
      <alignment horizontal="center"/>
    </xf>
    <xf numFmtId="20" fontId="23" fillId="0" borderId="38" xfId="0" applyNumberFormat="1" applyFont="1" applyBorder="1" applyAlignment="1">
      <alignment horizontal="center" vertical="center"/>
    </xf>
    <xf numFmtId="0" fontId="23" fillId="0" borderId="40" xfId="0" applyFont="1" applyBorder="1"/>
    <xf numFmtId="165" fontId="23" fillId="0" borderId="40" xfId="0" applyNumberFormat="1" applyFont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23" fillId="0" borderId="41" xfId="0" applyFont="1" applyBorder="1"/>
    <xf numFmtId="0" fontId="23" fillId="17" borderId="36" xfId="0" applyFont="1" applyFill="1" applyBorder="1"/>
    <xf numFmtId="0" fontId="23" fillId="0" borderId="37" xfId="0" applyFont="1" applyBorder="1"/>
    <xf numFmtId="0" fontId="23" fillId="4" borderId="22" xfId="0" applyFont="1" applyFill="1" applyBorder="1"/>
    <xf numFmtId="0" fontId="23" fillId="6" borderId="22" xfId="0" applyFont="1" applyFill="1" applyBorder="1"/>
    <xf numFmtId="20" fontId="23" fillId="0" borderId="26" xfId="0" applyNumberFormat="1" applyFont="1" applyBorder="1" applyAlignment="1">
      <alignment horizontal="center" vertical="center"/>
    </xf>
    <xf numFmtId="0" fontId="23" fillId="17" borderId="22" xfId="0" applyFont="1" applyFill="1" applyBorder="1"/>
    <xf numFmtId="0" fontId="23" fillId="6" borderId="23" xfId="0" applyFont="1" applyFill="1" applyBorder="1"/>
    <xf numFmtId="165" fontId="23" fillId="0" borderId="23" xfId="0" applyNumberFormat="1" applyFont="1" applyBorder="1" applyAlignment="1">
      <alignment horizontal="center"/>
    </xf>
    <xf numFmtId="0" fontId="23" fillId="4" borderId="23" xfId="0" applyFont="1" applyFill="1" applyBorder="1"/>
    <xf numFmtId="165" fontId="23" fillId="0" borderId="4" xfId="0" applyNumberFormat="1" applyFont="1" applyBorder="1" applyAlignment="1">
      <alignment horizontal="center"/>
    </xf>
    <xf numFmtId="0" fontId="23" fillId="6" borderId="36" xfId="0" applyFont="1" applyFill="1" applyBorder="1"/>
    <xf numFmtId="0" fontId="23" fillId="4" borderId="36" xfId="0" applyFont="1" applyFill="1" applyBorder="1"/>
    <xf numFmtId="165" fontId="23" fillId="0" borderId="37" xfId="0" applyNumberFormat="1" applyFont="1" applyBorder="1" applyAlignment="1">
      <alignment horizontal="center"/>
    </xf>
    <xf numFmtId="0" fontId="23" fillId="0" borderId="3" xfId="0" applyFont="1" applyBorder="1"/>
    <xf numFmtId="0" fontId="23" fillId="0" borderId="3" xfId="0" applyFont="1" applyBorder="1" applyAlignment="1">
      <alignment horizontal="center"/>
    </xf>
    <xf numFmtId="20" fontId="23" fillId="0" borderId="27" xfId="0" applyNumberFormat="1" applyFont="1" applyBorder="1" applyAlignment="1">
      <alignment horizontal="center" vertical="center"/>
    </xf>
    <xf numFmtId="0" fontId="23" fillId="17" borderId="23" xfId="0" applyFont="1" applyFill="1" applyBorder="1"/>
    <xf numFmtId="0" fontId="23" fillId="0" borderId="23" xfId="0" applyFont="1" applyBorder="1"/>
    <xf numFmtId="0" fontId="23" fillId="0" borderId="4" xfId="0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23" fillId="0" borderId="0" xfId="0" applyNumberFormat="1" applyFont="1" applyAlignment="1">
      <alignment horizontal="center"/>
    </xf>
    <xf numFmtId="0" fontId="42" fillId="18" borderId="11" xfId="0" applyFont="1" applyFill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5" fillId="0" borderId="26" xfId="0" applyFont="1" applyFill="1" applyBorder="1"/>
    <xf numFmtId="0" fontId="5" fillId="0" borderId="27" xfId="0" applyFont="1" applyFill="1" applyBorder="1"/>
    <xf numFmtId="0" fontId="7" fillId="0" borderId="23" xfId="0" applyFont="1" applyFill="1" applyBorder="1" applyAlignment="1">
      <alignment horizontal="center"/>
    </xf>
    <xf numFmtId="0" fontId="6" fillId="0" borderId="45" xfId="0" quotePrefix="1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6" fillId="0" borderId="47" xfId="0" quotePrefix="1" applyFont="1" applyFill="1" applyBorder="1" applyAlignment="1">
      <alignment horizontal="center"/>
    </xf>
    <xf numFmtId="0" fontId="4" fillId="0" borderId="46" xfId="0" quotePrefix="1" applyFont="1" applyFill="1" applyBorder="1" applyAlignment="1">
      <alignment horizontal="center"/>
    </xf>
    <xf numFmtId="0" fontId="15" fillId="0" borderId="14" xfId="0" quotePrefix="1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23" fillId="4" borderId="35" xfId="0" applyFont="1" applyFill="1" applyBorder="1" applyAlignment="1">
      <alignment vertical="center"/>
    </xf>
    <xf numFmtId="0" fontId="23" fillId="4" borderId="5" xfId="0" applyFont="1" applyFill="1" applyBorder="1" applyAlignment="1">
      <alignment vertical="center"/>
    </xf>
    <xf numFmtId="0" fontId="23" fillId="4" borderId="39" xfId="0" applyFont="1" applyFill="1" applyBorder="1" applyAlignment="1">
      <alignment vertical="center"/>
    </xf>
    <xf numFmtId="0" fontId="46" fillId="4" borderId="22" xfId="0" applyFont="1" applyFill="1" applyBorder="1"/>
    <xf numFmtId="0" fontId="7" fillId="0" borderId="24" xfId="0" quotePrefix="1" applyFont="1" applyFill="1" applyBorder="1" applyAlignment="1">
      <alignment horizontal="center"/>
    </xf>
    <xf numFmtId="0" fontId="3" fillId="0" borderId="7" xfId="0" quotePrefix="1" applyFont="1" applyFill="1" applyBorder="1" applyAlignment="1">
      <alignment horizontal="center"/>
    </xf>
    <xf numFmtId="0" fontId="48" fillId="4" borderId="29" xfId="0" applyFont="1" applyFill="1" applyBorder="1"/>
    <xf numFmtId="0" fontId="23" fillId="16" borderId="5" xfId="0" applyFont="1" applyFill="1" applyBorder="1" applyAlignment="1">
      <alignment vertical="center"/>
    </xf>
    <xf numFmtId="0" fontId="23" fillId="16" borderId="13" xfId="0" applyFont="1" applyFill="1" applyBorder="1" applyAlignment="1">
      <alignment vertical="center"/>
    </xf>
    <xf numFmtId="0" fontId="5" fillId="0" borderId="48" xfId="0" applyFont="1" applyFill="1" applyBorder="1"/>
    <xf numFmtId="0" fontId="38" fillId="0" borderId="0" xfId="0" applyFont="1" applyAlignment="1">
      <alignment horizontal="center" vertical="center"/>
    </xf>
    <xf numFmtId="0" fontId="23" fillId="4" borderId="13" xfId="0" applyFont="1" applyFill="1" applyBorder="1" applyAlignment="1">
      <alignment vertical="center"/>
    </xf>
    <xf numFmtId="0" fontId="23" fillId="0" borderId="35" xfId="0" applyFont="1" applyBorder="1" applyAlignment="1">
      <alignment vertical="center"/>
    </xf>
    <xf numFmtId="1" fontId="23" fillId="0" borderId="36" xfId="0" applyNumberFormat="1" applyFont="1" applyBorder="1" applyAlignment="1">
      <alignment horizontal="center"/>
    </xf>
    <xf numFmtId="0" fontId="23" fillId="0" borderId="5" xfId="0" applyFont="1" applyBorder="1" applyAlignment="1">
      <alignment vertical="center"/>
    </xf>
    <xf numFmtId="1" fontId="23" fillId="0" borderId="22" xfId="0" applyNumberFormat="1" applyFont="1" applyBorder="1" applyAlignment="1">
      <alignment horizontal="center"/>
    </xf>
    <xf numFmtId="0" fontId="23" fillId="0" borderId="13" xfId="0" applyFont="1" applyBorder="1" applyAlignment="1">
      <alignment vertical="center"/>
    </xf>
    <xf numFmtId="1" fontId="23" fillId="0" borderId="23" xfId="0" applyNumberFormat="1" applyFont="1" applyBorder="1" applyAlignment="1">
      <alignment horizontal="center"/>
    </xf>
    <xf numFmtId="0" fontId="23" fillId="0" borderId="49" xfId="0" applyFont="1" applyBorder="1" applyAlignment="1">
      <alignment vertical="center"/>
    </xf>
    <xf numFmtId="0" fontId="23" fillId="0" borderId="9" xfId="0" applyFont="1" applyBorder="1"/>
    <xf numFmtId="1" fontId="23" fillId="0" borderId="9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39" xfId="0" applyFont="1" applyBorder="1" applyAlignment="1">
      <alignment vertical="center"/>
    </xf>
    <xf numFmtId="1" fontId="23" fillId="0" borderId="40" xfId="0" applyNumberFormat="1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3" fillId="19" borderId="35" xfId="0" applyFont="1" applyFill="1" applyBorder="1" applyAlignment="1">
      <alignment vertical="center"/>
    </xf>
    <xf numFmtId="0" fontId="23" fillId="19" borderId="36" xfId="0" applyFont="1" applyFill="1" applyBorder="1"/>
    <xf numFmtId="0" fontId="23" fillId="19" borderId="36" xfId="0" applyFont="1" applyFill="1" applyBorder="1" applyAlignment="1">
      <alignment horizontal="center"/>
    </xf>
    <xf numFmtId="0" fontId="23" fillId="19" borderId="37" xfId="0" applyFont="1" applyFill="1" applyBorder="1" applyAlignment="1">
      <alignment horizontal="center"/>
    </xf>
    <xf numFmtId="0" fontId="23" fillId="19" borderId="5" xfId="0" applyFont="1" applyFill="1" applyBorder="1" applyAlignment="1">
      <alignment vertical="center"/>
    </xf>
    <xf numFmtId="0" fontId="23" fillId="19" borderId="22" xfId="0" applyFont="1" applyFill="1" applyBorder="1"/>
    <xf numFmtId="0" fontId="23" fillId="19" borderId="22" xfId="0" applyFont="1" applyFill="1" applyBorder="1" applyAlignment="1">
      <alignment horizontal="center"/>
    </xf>
    <xf numFmtId="0" fontId="23" fillId="19" borderId="3" xfId="0" applyFont="1" applyFill="1" applyBorder="1" applyAlignment="1">
      <alignment horizontal="center"/>
    </xf>
    <xf numFmtId="1" fontId="23" fillId="0" borderId="3" xfId="0" applyNumberFormat="1" applyFont="1" applyBorder="1" applyAlignment="1">
      <alignment horizontal="center"/>
    </xf>
    <xf numFmtId="0" fontId="23" fillId="19" borderId="13" xfId="0" applyFont="1" applyFill="1" applyBorder="1" applyAlignment="1">
      <alignment vertical="center"/>
    </xf>
    <xf numFmtId="0" fontId="23" fillId="19" borderId="23" xfId="0" applyFont="1" applyFill="1" applyBorder="1"/>
    <xf numFmtId="0" fontId="23" fillId="19" borderId="23" xfId="0" applyFont="1" applyFill="1" applyBorder="1" applyAlignment="1">
      <alignment horizontal="center"/>
    </xf>
    <xf numFmtId="1" fontId="23" fillId="0" borderId="4" xfId="0" applyNumberFormat="1" applyFont="1" applyBorder="1" applyAlignment="1">
      <alignment horizontal="center"/>
    </xf>
    <xf numFmtId="164" fontId="50" fillId="0" borderId="0" xfId="0" applyNumberFormat="1" applyFont="1"/>
    <xf numFmtId="0" fontId="2" fillId="0" borderId="0" xfId="0" applyFont="1"/>
    <xf numFmtId="0" fontId="51" fillId="10" borderId="1" xfId="0" applyFont="1" applyFill="1" applyBorder="1" applyAlignment="1">
      <alignment horizontal="center"/>
    </xf>
    <xf numFmtId="0" fontId="51" fillId="10" borderId="3" xfId="0" quotePrefix="1" applyFont="1" applyFill="1" applyBorder="1" applyAlignment="1">
      <alignment horizontal="center"/>
    </xf>
    <xf numFmtId="20" fontId="23" fillId="4" borderId="34" xfId="0" applyNumberFormat="1" applyFont="1" applyFill="1" applyBorder="1" applyAlignment="1">
      <alignment horizontal="center" vertical="center"/>
    </xf>
    <xf numFmtId="20" fontId="23" fillId="4" borderId="43" xfId="0" applyNumberFormat="1" applyFont="1" applyFill="1" applyBorder="1" applyAlignment="1">
      <alignment horizontal="center" vertical="center"/>
    </xf>
    <xf numFmtId="20" fontId="23" fillId="4" borderId="25" xfId="0" applyNumberFormat="1" applyFont="1" applyFill="1" applyBorder="1" applyAlignment="1">
      <alignment horizontal="center" vertical="center"/>
    </xf>
    <xf numFmtId="20" fontId="23" fillId="4" borderId="14" xfId="0" applyNumberFormat="1" applyFont="1" applyFill="1" applyBorder="1" applyAlignment="1">
      <alignment horizontal="center" vertical="center"/>
    </xf>
    <xf numFmtId="20" fontId="23" fillId="4" borderId="50" xfId="0" applyNumberFormat="1" applyFont="1" applyFill="1" applyBorder="1" applyAlignment="1">
      <alignment horizontal="center" vertical="center"/>
    </xf>
    <xf numFmtId="20" fontId="23" fillId="4" borderId="26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3" fillId="0" borderId="35" xfId="0" applyFont="1" applyBorder="1"/>
    <xf numFmtId="1" fontId="23" fillId="0" borderId="37" xfId="0" applyNumberFormat="1" applyFont="1" applyBorder="1" applyAlignment="1">
      <alignment horizontal="center"/>
    </xf>
    <xf numFmtId="0" fontId="23" fillId="0" borderId="5" xfId="0" applyFont="1" applyBorder="1"/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53" fillId="0" borderId="36" xfId="0" applyFont="1" applyBorder="1" applyAlignment="1">
      <alignment horizontal="center"/>
    </xf>
    <xf numFmtId="0" fontId="53" fillId="0" borderId="22" xfId="0" applyFont="1" applyBorder="1" applyAlignment="1">
      <alignment horizontal="center"/>
    </xf>
    <xf numFmtId="0" fontId="53" fillId="0" borderId="3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53" fillId="0" borderId="4" xfId="0" applyFont="1" applyBorder="1" applyAlignment="1">
      <alignment horizontal="center"/>
    </xf>
    <xf numFmtId="0" fontId="42" fillId="18" borderId="11" xfId="0" applyFont="1" applyFill="1" applyBorder="1" applyAlignment="1">
      <alignment horizontal="center"/>
    </xf>
    <xf numFmtId="0" fontId="23" fillId="0" borderId="36" xfId="0" applyFont="1" applyBorder="1" applyAlignment="1">
      <alignment vertical="center"/>
    </xf>
    <xf numFmtId="165" fontId="23" fillId="0" borderId="36" xfId="0" applyNumberFormat="1" applyFont="1" applyBorder="1" applyAlignment="1">
      <alignment horizontal="center" vertical="center"/>
    </xf>
    <xf numFmtId="0" fontId="23" fillId="0" borderId="36" xfId="0" applyFont="1" applyBorder="1" applyAlignment="1">
      <alignment horizontal="left"/>
    </xf>
    <xf numFmtId="0" fontId="23" fillId="0" borderId="22" xfId="0" applyFont="1" applyBorder="1" applyAlignment="1">
      <alignment vertical="center"/>
    </xf>
    <xf numFmtId="165" fontId="23" fillId="0" borderId="22" xfId="0" applyNumberFormat="1" applyFont="1" applyBorder="1" applyAlignment="1">
      <alignment horizontal="center" vertical="center"/>
    </xf>
    <xf numFmtId="0" fontId="23" fillId="0" borderId="22" xfId="0" applyFont="1" applyBorder="1" applyAlignment="1">
      <alignment horizontal="left"/>
    </xf>
    <xf numFmtId="165" fontId="23" fillId="0" borderId="3" xfId="0" applyNumberFormat="1" applyFont="1" applyBorder="1" applyAlignment="1">
      <alignment horizontal="center" vertical="center"/>
    </xf>
    <xf numFmtId="0" fontId="23" fillId="20" borderId="22" xfId="0" applyFont="1" applyFill="1" applyBorder="1" applyAlignment="1">
      <alignment vertical="center"/>
    </xf>
    <xf numFmtId="0" fontId="18" fillId="0" borderId="13" xfId="0" applyFont="1" applyBorder="1"/>
    <xf numFmtId="0" fontId="23" fillId="20" borderId="23" xfId="0" applyFont="1" applyFill="1" applyBorder="1" applyAlignment="1">
      <alignment vertical="center"/>
    </xf>
    <xf numFmtId="165" fontId="23" fillId="0" borderId="23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left"/>
    </xf>
    <xf numFmtId="0" fontId="23" fillId="0" borderId="26" xfId="0" applyFont="1" applyBorder="1" applyAlignment="1">
      <alignment vertical="center"/>
    </xf>
    <xf numFmtId="165" fontId="23" fillId="0" borderId="37" xfId="0" applyNumberFormat="1" applyFont="1" applyBorder="1" applyAlignment="1">
      <alignment horizontal="center" vertical="center"/>
    </xf>
    <xf numFmtId="0" fontId="23" fillId="20" borderId="13" xfId="0" applyFont="1" applyFill="1" applyBorder="1" applyAlignment="1">
      <alignment vertical="center"/>
    </xf>
    <xf numFmtId="0" fontId="23" fillId="0" borderId="23" xfId="0" applyFont="1" applyBorder="1" applyAlignment="1">
      <alignment vertical="center"/>
    </xf>
    <xf numFmtId="165" fontId="23" fillId="0" borderId="4" xfId="0" applyNumberFormat="1" applyFont="1" applyBorder="1" applyAlignment="1">
      <alignment horizontal="center" vertical="center"/>
    </xf>
    <xf numFmtId="0" fontId="23" fillId="0" borderId="32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43" xfId="0" applyFont="1" applyBorder="1" applyAlignment="1">
      <alignment horizontal="left"/>
    </xf>
    <xf numFmtId="165" fontId="23" fillId="0" borderId="2" xfId="0" applyNumberFormat="1" applyFont="1" applyBorder="1" applyAlignment="1">
      <alignment horizontal="center"/>
    </xf>
    <xf numFmtId="0" fontId="23" fillId="0" borderId="31" xfId="0" applyFont="1" applyBorder="1" applyAlignment="1">
      <alignment vertical="center"/>
    </xf>
    <xf numFmtId="0" fontId="23" fillId="0" borderId="52" xfId="0" applyFont="1" applyBorder="1" applyAlignment="1">
      <alignment vertical="center"/>
    </xf>
    <xf numFmtId="0" fontId="23" fillId="0" borderId="45" xfId="0" applyFont="1" applyBorder="1" applyAlignment="1">
      <alignment vertical="center"/>
    </xf>
    <xf numFmtId="165" fontId="23" fillId="0" borderId="46" xfId="0" applyNumberFormat="1" applyFont="1" applyBorder="1" applyAlignment="1">
      <alignment horizontal="center" vertical="center"/>
    </xf>
    <xf numFmtId="0" fontId="46" fillId="4" borderId="22" xfId="0" applyFont="1" applyFill="1" applyBorder="1" applyAlignment="1">
      <alignment vertical="center"/>
    </xf>
    <xf numFmtId="0" fontId="54" fillId="4" borderId="26" xfId="0" applyFont="1" applyFill="1" applyBorder="1"/>
    <xf numFmtId="0" fontId="4" fillId="0" borderId="29" xfId="0" quotePrefix="1" applyFont="1" applyBorder="1" applyAlignment="1">
      <alignment horizontal="center"/>
    </xf>
    <xf numFmtId="0" fontId="6" fillId="11" borderId="8" xfId="0" quotePrefix="1" applyFont="1" applyFill="1" applyBorder="1" applyAlignment="1">
      <alignment horizontal="center"/>
    </xf>
    <xf numFmtId="0" fontId="14" fillId="6" borderId="11" xfId="0" applyFont="1" applyFill="1" applyBorder="1" applyAlignment="1">
      <alignment horizontal="center"/>
    </xf>
    <xf numFmtId="0" fontId="14" fillId="6" borderId="18" xfId="0" applyFont="1" applyFill="1" applyBorder="1" applyAlignment="1">
      <alignment horizontal="center"/>
    </xf>
    <xf numFmtId="0" fontId="14" fillId="6" borderId="12" xfId="0" applyFont="1" applyFill="1" applyBorder="1" applyAlignment="1">
      <alignment horizontal="center"/>
    </xf>
    <xf numFmtId="0" fontId="14" fillId="7" borderId="11" xfId="0" applyFont="1" applyFill="1" applyBorder="1" applyAlignment="1">
      <alignment horizontal="center"/>
    </xf>
    <xf numFmtId="0" fontId="14" fillId="7" borderId="18" xfId="0" applyFont="1" applyFill="1" applyBorder="1" applyAlignment="1">
      <alignment horizontal="center"/>
    </xf>
    <xf numFmtId="0" fontId="14" fillId="7" borderId="12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1" fillId="6" borderId="11" xfId="0" applyFont="1" applyFill="1" applyBorder="1" applyAlignment="1">
      <alignment horizontal="center"/>
    </xf>
    <xf numFmtId="0" fontId="31" fillId="6" borderId="18" xfId="0" applyFont="1" applyFill="1" applyBorder="1" applyAlignment="1">
      <alignment horizontal="center"/>
    </xf>
    <xf numFmtId="0" fontId="31" fillId="6" borderId="12" xfId="0" applyFont="1" applyFill="1" applyBorder="1" applyAlignment="1">
      <alignment horizontal="center"/>
    </xf>
    <xf numFmtId="0" fontId="31" fillId="7" borderId="11" xfId="0" applyFont="1" applyFill="1" applyBorder="1" applyAlignment="1">
      <alignment horizontal="center"/>
    </xf>
    <xf numFmtId="0" fontId="31" fillId="7" borderId="18" xfId="0" applyFont="1" applyFill="1" applyBorder="1" applyAlignment="1">
      <alignment horizontal="center"/>
    </xf>
    <xf numFmtId="0" fontId="31" fillId="7" borderId="12" xfId="0" applyFont="1" applyFill="1" applyBorder="1" applyAlignment="1">
      <alignment horizontal="center"/>
    </xf>
    <xf numFmtId="0" fontId="31" fillId="2" borderId="11" xfId="0" applyFont="1" applyFill="1" applyBorder="1" applyAlignment="1">
      <alignment horizontal="center"/>
    </xf>
    <xf numFmtId="0" fontId="31" fillId="2" borderId="18" xfId="0" applyFont="1" applyFill="1" applyBorder="1" applyAlignment="1">
      <alignment horizontal="center"/>
    </xf>
    <xf numFmtId="0" fontId="31" fillId="2" borderId="12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30" fillId="2" borderId="11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7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31" fillId="0" borderId="22" xfId="0" applyFont="1" applyBorder="1" applyAlignment="1">
      <alignment horizontal="center"/>
    </xf>
    <xf numFmtId="0" fontId="17" fillId="2" borderId="11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47" fillId="16" borderId="15" xfId="0" applyFont="1" applyFill="1" applyBorder="1" applyAlignment="1">
      <alignment horizontal="center" vertical="center" wrapText="1"/>
    </xf>
    <xf numFmtId="0" fontId="47" fillId="16" borderId="16" xfId="0" applyFont="1" applyFill="1" applyBorder="1" applyAlignment="1">
      <alignment horizontal="center" vertical="center" wrapText="1"/>
    </xf>
    <xf numFmtId="0" fontId="47" fillId="16" borderId="17" xfId="0" applyFont="1" applyFill="1" applyBorder="1" applyAlignment="1">
      <alignment horizontal="center" vertical="center" wrapText="1"/>
    </xf>
    <xf numFmtId="0" fontId="47" fillId="16" borderId="38" xfId="0" applyFont="1" applyFill="1" applyBorder="1" applyAlignment="1">
      <alignment horizontal="center" vertical="center" wrapText="1"/>
    </xf>
    <xf numFmtId="0" fontId="47" fillId="16" borderId="0" xfId="0" applyFont="1" applyFill="1" applyAlignment="1">
      <alignment horizontal="center" vertical="center" wrapText="1"/>
    </xf>
    <xf numFmtId="0" fontId="47" fillId="16" borderId="42" xfId="0" applyFont="1" applyFill="1" applyBorder="1" applyAlignment="1">
      <alignment horizontal="center" vertical="center" wrapText="1"/>
    </xf>
    <xf numFmtId="0" fontId="47" fillId="16" borderId="43" xfId="0" applyFont="1" applyFill="1" applyBorder="1" applyAlignment="1">
      <alignment horizontal="center" vertical="center" wrapText="1"/>
    </xf>
    <xf numFmtId="0" fontId="47" fillId="16" borderId="2" xfId="0" applyFont="1" applyFill="1" applyBorder="1" applyAlignment="1">
      <alignment horizontal="center" vertical="center" wrapText="1"/>
    </xf>
    <xf numFmtId="0" fontId="47" fillId="16" borderId="44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9" fillId="3" borderId="11" xfId="0" applyFont="1" applyFill="1" applyBorder="1" applyAlignment="1">
      <alignment horizontal="center" vertical="center"/>
    </xf>
    <xf numFmtId="0" fontId="39" fillId="3" borderId="18" xfId="0" applyFont="1" applyFill="1" applyBorder="1" applyAlignment="1">
      <alignment horizontal="center" vertical="center"/>
    </xf>
    <xf numFmtId="0" fontId="39" fillId="3" borderId="12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 vertical="center" wrapText="1"/>
    </xf>
    <xf numFmtId="0" fontId="40" fillId="14" borderId="29" xfId="0" applyFont="1" applyFill="1" applyBorder="1" applyAlignment="1">
      <alignment horizontal="center" vertical="center"/>
    </xf>
    <xf numFmtId="0" fontId="40" fillId="14" borderId="6" xfId="0" applyFont="1" applyFill="1" applyBorder="1" applyAlignment="1">
      <alignment horizontal="center" vertical="center"/>
    </xf>
    <xf numFmtId="0" fontId="40" fillId="14" borderId="24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39" fillId="15" borderId="11" xfId="0" applyFont="1" applyFill="1" applyBorder="1" applyAlignment="1">
      <alignment horizontal="center" vertical="center"/>
    </xf>
    <xf numFmtId="0" fontId="39" fillId="15" borderId="18" xfId="0" applyFont="1" applyFill="1" applyBorder="1" applyAlignment="1">
      <alignment horizontal="center" vertical="center"/>
    </xf>
    <xf numFmtId="0" fontId="39" fillId="15" borderId="12" xfId="0" applyFont="1" applyFill="1" applyBorder="1" applyAlignment="1">
      <alignment horizontal="center" vertical="center"/>
    </xf>
    <xf numFmtId="0" fontId="42" fillId="16" borderId="11" xfId="0" applyFont="1" applyFill="1" applyBorder="1" applyAlignment="1">
      <alignment horizontal="center" vertical="center"/>
    </xf>
    <xf numFmtId="0" fontId="42" fillId="16" borderId="16" xfId="0" applyFont="1" applyFill="1" applyBorder="1" applyAlignment="1">
      <alignment horizontal="center" vertical="center"/>
    </xf>
    <xf numFmtId="0" fontId="42" fillId="16" borderId="17" xfId="0" applyFont="1" applyFill="1" applyBorder="1" applyAlignment="1">
      <alignment horizontal="center" vertical="center"/>
    </xf>
    <xf numFmtId="0" fontId="42" fillId="16" borderId="0" xfId="0" applyFont="1" applyFill="1" applyAlignment="1">
      <alignment horizontal="center" vertical="center"/>
    </xf>
    <xf numFmtId="0" fontId="42" fillId="16" borderId="42" xfId="0" applyFont="1" applyFill="1" applyBorder="1" applyAlignment="1">
      <alignment horizontal="center" vertical="center"/>
    </xf>
    <xf numFmtId="0" fontId="42" fillId="16" borderId="18" xfId="0" applyFont="1" applyFill="1" applyBorder="1" applyAlignment="1">
      <alignment horizontal="center" vertical="center"/>
    </xf>
    <xf numFmtId="0" fontId="42" fillId="16" borderId="12" xfId="0" applyFont="1" applyFill="1" applyBorder="1" applyAlignment="1">
      <alignment horizontal="center" vertical="center"/>
    </xf>
    <xf numFmtId="0" fontId="42" fillId="16" borderId="2" xfId="0" applyFont="1" applyFill="1" applyBorder="1" applyAlignment="1">
      <alignment horizontal="center" vertical="center"/>
    </xf>
    <xf numFmtId="0" fontId="42" fillId="16" borderId="44" xfId="0" applyFont="1" applyFill="1" applyBorder="1" applyAlignment="1">
      <alignment horizontal="center" vertical="center"/>
    </xf>
    <xf numFmtId="0" fontId="39" fillId="15" borderId="11" xfId="0" applyFont="1" applyFill="1" applyBorder="1" applyAlignment="1">
      <alignment horizontal="center" vertical="top"/>
    </xf>
    <xf numFmtId="0" fontId="39" fillId="15" borderId="18" xfId="0" applyFont="1" applyFill="1" applyBorder="1" applyAlignment="1">
      <alignment horizontal="center" vertical="top"/>
    </xf>
    <xf numFmtId="0" fontId="39" fillId="15" borderId="12" xfId="0" applyFont="1" applyFill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12" borderId="11" xfId="0" applyFont="1" applyFill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12" borderId="35" xfId="0" applyFont="1" applyFill="1" applyBorder="1" applyAlignment="1">
      <alignment horizontal="center"/>
    </xf>
    <xf numFmtId="0" fontId="2" fillId="12" borderId="36" xfId="0" applyFont="1" applyFill="1" applyBorder="1" applyAlignment="1">
      <alignment horizontal="center"/>
    </xf>
    <xf numFmtId="0" fontId="2" fillId="12" borderId="37" xfId="0" applyFont="1" applyFill="1" applyBorder="1" applyAlignment="1">
      <alignment horizontal="center"/>
    </xf>
    <xf numFmtId="0" fontId="14" fillId="9" borderId="11" xfId="0" applyFont="1" applyFill="1" applyBorder="1" applyAlignment="1">
      <alignment horizontal="center"/>
    </xf>
    <xf numFmtId="0" fontId="14" fillId="9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46" fillId="4" borderId="51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/>
    </xf>
    <xf numFmtId="0" fontId="15" fillId="4" borderId="25" xfId="0" quotePrefix="1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5" fillId="4" borderId="26" xfId="0" applyFont="1" applyFill="1" applyBorder="1"/>
    <xf numFmtId="0" fontId="5" fillId="4" borderId="27" xfId="0" applyFont="1" applyFill="1" applyBorder="1"/>
    <xf numFmtId="0" fontId="3" fillId="0" borderId="46" xfId="0" quotePrefix="1" applyFont="1" applyFill="1" applyBorder="1" applyAlignment="1">
      <alignment horizontal="center"/>
    </xf>
    <xf numFmtId="0" fontId="51" fillId="10" borderId="3" xfId="0" applyFont="1" applyFill="1" applyBorder="1" applyAlignment="1">
      <alignment horizontal="center"/>
    </xf>
    <xf numFmtId="0" fontId="14" fillId="10" borderId="5" xfId="0" applyFont="1" applyFill="1" applyBorder="1" applyAlignment="1">
      <alignment horizontal="center"/>
    </xf>
    <xf numFmtId="0" fontId="52" fillId="10" borderId="3" xfId="0" quotePrefix="1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5" fillId="0" borderId="34" xfId="0" applyFont="1" applyFill="1" applyBorder="1"/>
    <xf numFmtId="0" fontId="7" fillId="0" borderId="52" xfId="0" applyFont="1" applyFill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48" fillId="4" borderId="5" xfId="0" applyFont="1" applyFill="1" applyBorder="1"/>
    <xf numFmtId="0" fontId="6" fillId="0" borderId="22" xfId="0" applyFont="1" applyBorder="1" applyAlignment="1">
      <alignment horizontal="left"/>
    </xf>
    <xf numFmtId="0" fontId="34" fillId="0" borderId="27" xfId="0" applyFont="1" applyBorder="1"/>
    <xf numFmtId="0" fontId="6" fillId="0" borderId="23" xfId="0" applyFont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6" fillId="11" borderId="31" xfId="0" applyFont="1" applyFill="1" applyBorder="1" applyAlignment="1">
      <alignment horizontal="center"/>
    </xf>
    <xf numFmtId="0" fontId="4" fillId="0" borderId="14" xfId="0" quotePrefix="1" applyFont="1" applyBorder="1" applyAlignment="1">
      <alignment horizontal="center"/>
    </xf>
    <xf numFmtId="0" fontId="54" fillId="4" borderId="27" xfId="0" applyFont="1" applyFill="1" applyBorder="1"/>
    <xf numFmtId="0" fontId="4" fillId="0" borderId="53" xfId="0" quotePrefix="1" applyFont="1" applyBorder="1" applyAlignment="1">
      <alignment horizontal="center"/>
    </xf>
    <xf numFmtId="0" fontId="6" fillId="11" borderId="31" xfId="0" quotePrefix="1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4" fillId="4" borderId="25" xfId="0" quotePrefix="1" applyFont="1" applyFill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6" fillId="0" borderId="54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8" fillId="4" borderId="13" xfId="0" applyFont="1" applyFill="1" applyBorder="1"/>
    <xf numFmtId="20" fontId="23" fillId="4" borderId="32" xfId="0" applyNumberFormat="1" applyFont="1" applyFill="1" applyBorder="1" applyAlignment="1">
      <alignment horizontal="center" vertical="center"/>
    </xf>
    <xf numFmtId="20" fontId="23" fillId="4" borderId="8" xfId="0" applyNumberFormat="1" applyFont="1" applyFill="1" applyBorder="1" applyAlignment="1">
      <alignment horizontal="center" vertical="center"/>
    </xf>
    <xf numFmtId="0" fontId="4" fillId="4" borderId="14" xfId="0" quotePrefix="1" applyFont="1" applyFill="1" applyBorder="1" applyAlignment="1">
      <alignment horizontal="center"/>
    </xf>
  </cellXfs>
  <cellStyles count="3">
    <cellStyle name="Excel Built-in Normal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8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1047750</xdr:colOff>
      <xdr:row>6</xdr:row>
      <xdr:rowOff>0</xdr:rowOff>
    </xdr:from>
    <xdr:ext cx="0" cy="676276"/>
    <xdr:pic>
      <xdr:nvPicPr>
        <xdr:cNvPr id="14" name="13 Imagen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16" name="15 Imagen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17" name="16 Imagen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18" name="17 Imagen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0" name="19 Imagen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1" name="20 Imagen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2" name="21 Imagen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3" name="22 Imagen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300990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4" name="23 Imagen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5" name="24 Imagen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6" name="25 Imagen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7" name="26 Imagen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8" name="27 Imagen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29" name="28 Imagen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30" name="29 Imagen">
          <a:extLst>
            <a:ext uri="{FF2B5EF4-FFF2-40B4-BE49-F238E27FC236}">
              <a16:creationId xmlns:a16="http://schemas.microsoft.com/office/drawing/2014/main" id="{00000000-0008-0000-0D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  <xdr:oneCellAnchor>
    <xdr:from>
      <xdr:col>1</xdr:col>
      <xdr:colOff>1047750</xdr:colOff>
      <xdr:row>6</xdr:row>
      <xdr:rowOff>0</xdr:rowOff>
    </xdr:from>
    <xdr:ext cx="0" cy="676276"/>
    <xdr:pic>
      <xdr:nvPicPr>
        <xdr:cNvPr id="31" name="30 Imagen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62250"/>
          <a:ext cx="0" cy="6762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908539</xdr:colOff>
      <xdr:row>0</xdr:row>
      <xdr:rowOff>73269</xdr:rowOff>
    </xdr:from>
    <xdr:to>
      <xdr:col>11</xdr:col>
      <xdr:colOff>2932</xdr:colOff>
      <xdr:row>2</xdr:row>
      <xdr:rowOff>129743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D867B3-A49C-4E0C-9AF1-B83E99F85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4864" y="73269"/>
          <a:ext cx="656493" cy="542249"/>
        </a:xfrm>
        <a:prstGeom prst="rect">
          <a:avLst/>
        </a:prstGeom>
      </xdr:spPr>
    </xdr:pic>
    <xdr:clientData/>
  </xdr:twoCellAnchor>
  <xdr:twoCellAnchor editAs="oneCell">
    <xdr:from>
      <xdr:col>0</xdr:col>
      <xdr:colOff>87925</xdr:colOff>
      <xdr:row>0</xdr:row>
      <xdr:rowOff>0</xdr:rowOff>
    </xdr:from>
    <xdr:to>
      <xdr:col>2</xdr:col>
      <xdr:colOff>366346</xdr:colOff>
      <xdr:row>2</xdr:row>
      <xdr:rowOff>71681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4A5CDA-F0AC-48E2-B787-D4C065DD4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25" y="0"/>
          <a:ext cx="878496" cy="557456"/>
        </a:xfrm>
        <a:prstGeom prst="rect">
          <a:avLst/>
        </a:prstGeom>
      </xdr:spPr>
    </xdr:pic>
    <xdr:clientData/>
  </xdr:twoCellAnchor>
  <xdr:twoCellAnchor editAs="oneCell">
    <xdr:from>
      <xdr:col>2</xdr:col>
      <xdr:colOff>16566</xdr:colOff>
      <xdr:row>47</xdr:row>
      <xdr:rowOff>1</xdr:rowOff>
    </xdr:from>
    <xdr:to>
      <xdr:col>3</xdr:col>
      <xdr:colOff>306456</xdr:colOff>
      <xdr:row>53</xdr:row>
      <xdr:rowOff>149995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78B66C5-328E-4C06-A368-0D244D504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641" y="8734426"/>
          <a:ext cx="1404315" cy="1521594"/>
        </a:xfrm>
        <a:prstGeom prst="rect">
          <a:avLst/>
        </a:prstGeom>
      </xdr:spPr>
    </xdr:pic>
    <xdr:clientData/>
  </xdr:twoCellAnchor>
  <xdr:twoCellAnchor editAs="oneCell">
    <xdr:from>
      <xdr:col>6</xdr:col>
      <xdr:colOff>1027044</xdr:colOff>
      <xdr:row>47</xdr:row>
      <xdr:rowOff>115955</xdr:rowOff>
    </xdr:from>
    <xdr:to>
      <xdr:col>9</xdr:col>
      <xdr:colOff>15522</xdr:colOff>
      <xdr:row>53</xdr:row>
      <xdr:rowOff>165651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3FFFF69-B9A7-460C-9C0D-14A596BE6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4619" y="8850380"/>
          <a:ext cx="1531653" cy="14212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775189</xdr:colOff>
      <xdr:row>0</xdr:row>
      <xdr:rowOff>73269</xdr:rowOff>
    </xdr:from>
    <xdr:to>
      <xdr:col>10</xdr:col>
      <xdr:colOff>2932</xdr:colOff>
      <xdr:row>2</xdr:row>
      <xdr:rowOff>186893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902BFF-E884-45C6-9169-D7B9ECEE8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1514" y="73269"/>
          <a:ext cx="656493" cy="627974"/>
        </a:xfrm>
        <a:prstGeom prst="rect">
          <a:avLst/>
        </a:prstGeom>
      </xdr:spPr>
    </xdr:pic>
    <xdr:clientData/>
  </xdr:twoCellAnchor>
  <xdr:twoCellAnchor editAs="oneCell">
    <xdr:from>
      <xdr:col>0</xdr:col>
      <xdr:colOff>87925</xdr:colOff>
      <xdr:row>0</xdr:row>
      <xdr:rowOff>0</xdr:rowOff>
    </xdr:from>
    <xdr:to>
      <xdr:col>2</xdr:col>
      <xdr:colOff>366346</xdr:colOff>
      <xdr:row>2</xdr:row>
      <xdr:rowOff>128831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6FDE0C-9487-4A8C-B5F1-1526F3917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25" y="0"/>
          <a:ext cx="878496" cy="614606"/>
        </a:xfrm>
        <a:prstGeom prst="rect">
          <a:avLst/>
        </a:prstGeom>
      </xdr:spPr>
    </xdr:pic>
    <xdr:clientData/>
  </xdr:twoCellAnchor>
  <xdr:twoCellAnchor editAs="oneCell">
    <xdr:from>
      <xdr:col>2</xdr:col>
      <xdr:colOff>16566</xdr:colOff>
      <xdr:row>47</xdr:row>
      <xdr:rowOff>1</xdr:rowOff>
    </xdr:from>
    <xdr:to>
      <xdr:col>3</xdr:col>
      <xdr:colOff>306456</xdr:colOff>
      <xdr:row>55</xdr:row>
      <xdr:rowOff>159520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809A0D4-3ED0-42B2-9B4D-B29D8FF8E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641" y="8220076"/>
          <a:ext cx="1404315" cy="1521594"/>
        </a:xfrm>
        <a:prstGeom prst="rect">
          <a:avLst/>
        </a:prstGeom>
      </xdr:spPr>
    </xdr:pic>
    <xdr:clientData/>
  </xdr:twoCellAnchor>
  <xdr:twoCellAnchor editAs="oneCell">
    <xdr:from>
      <xdr:col>6</xdr:col>
      <xdr:colOff>1027044</xdr:colOff>
      <xdr:row>47</xdr:row>
      <xdr:rowOff>115955</xdr:rowOff>
    </xdr:from>
    <xdr:to>
      <xdr:col>9</xdr:col>
      <xdr:colOff>15522</xdr:colOff>
      <xdr:row>56</xdr:row>
      <xdr:rowOff>79926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79CE912-474E-43A6-9567-372D3656A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4619" y="8336030"/>
          <a:ext cx="1531653" cy="14212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679939</xdr:colOff>
      <xdr:row>0</xdr:row>
      <xdr:rowOff>73269</xdr:rowOff>
    </xdr:from>
    <xdr:to>
      <xdr:col>9</xdr:col>
      <xdr:colOff>222007</xdr:colOff>
      <xdr:row>2</xdr:row>
      <xdr:rowOff>244043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1CD7A1-EF26-43D5-8FF9-72165DE75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264" y="73269"/>
          <a:ext cx="656493" cy="656549"/>
        </a:xfrm>
        <a:prstGeom prst="rect">
          <a:avLst/>
        </a:prstGeom>
      </xdr:spPr>
    </xdr:pic>
    <xdr:clientData/>
  </xdr:twoCellAnchor>
  <xdr:twoCellAnchor editAs="oneCell">
    <xdr:from>
      <xdr:col>0</xdr:col>
      <xdr:colOff>87925</xdr:colOff>
      <xdr:row>0</xdr:row>
      <xdr:rowOff>0</xdr:rowOff>
    </xdr:from>
    <xdr:to>
      <xdr:col>2</xdr:col>
      <xdr:colOff>366346</xdr:colOff>
      <xdr:row>2</xdr:row>
      <xdr:rowOff>185981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B155D2-8C48-40FB-B8CD-3DD30819D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25" y="0"/>
          <a:ext cx="878496" cy="671756"/>
        </a:xfrm>
        <a:prstGeom prst="rect">
          <a:avLst/>
        </a:prstGeom>
      </xdr:spPr>
    </xdr:pic>
    <xdr:clientData/>
  </xdr:twoCellAnchor>
  <xdr:twoCellAnchor editAs="oneCell">
    <xdr:from>
      <xdr:col>2</xdr:col>
      <xdr:colOff>16566</xdr:colOff>
      <xdr:row>47</xdr:row>
      <xdr:rowOff>1</xdr:rowOff>
    </xdr:from>
    <xdr:to>
      <xdr:col>3</xdr:col>
      <xdr:colOff>306456</xdr:colOff>
      <xdr:row>55</xdr:row>
      <xdr:rowOff>159520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A12B67-E618-4EA7-93F0-8D6DAD060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641" y="8181976"/>
          <a:ext cx="1404315" cy="1521594"/>
        </a:xfrm>
        <a:prstGeom prst="rect">
          <a:avLst/>
        </a:prstGeom>
      </xdr:spPr>
    </xdr:pic>
    <xdr:clientData/>
  </xdr:twoCellAnchor>
  <xdr:twoCellAnchor editAs="oneCell">
    <xdr:from>
      <xdr:col>6</xdr:col>
      <xdr:colOff>1027044</xdr:colOff>
      <xdr:row>47</xdr:row>
      <xdr:rowOff>30230</xdr:rowOff>
    </xdr:from>
    <xdr:to>
      <xdr:col>9</xdr:col>
      <xdr:colOff>15522</xdr:colOff>
      <xdr:row>55</xdr:row>
      <xdr:rowOff>156126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5ACF4E-E1B9-4667-99AD-27B28BA6B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4619" y="8212205"/>
          <a:ext cx="1531653" cy="1421296"/>
        </a:xfrm>
        <a:prstGeom prst="rect">
          <a:avLst/>
        </a:prstGeom>
      </xdr:spPr>
    </xdr:pic>
    <xdr:clientData/>
  </xdr:twoCellAnchor>
  <xdr:oneCellAnchor>
    <xdr:from>
      <xdr:col>0</xdr:col>
      <xdr:colOff>87925</xdr:colOff>
      <xdr:row>62</xdr:row>
      <xdr:rowOff>47625</xdr:rowOff>
    </xdr:from>
    <xdr:ext cx="878496" cy="666750"/>
    <xdr:pic>
      <xdr:nvPicPr>
        <xdr:cNvPr id="6" name="Imagen 5">
          <a:extLst>
            <a:ext uri="{FF2B5EF4-FFF2-40B4-BE49-F238E27FC236}">
              <a16:creationId xmlns:a16="http://schemas.microsoft.com/office/drawing/2014/main" id="{EE4D8937-0AFF-406A-8C33-1AFF473ED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25" y="10658475"/>
          <a:ext cx="878496" cy="666750"/>
        </a:xfrm>
        <a:prstGeom prst="rect">
          <a:avLst/>
        </a:prstGeom>
      </xdr:spPr>
    </xdr:pic>
    <xdr:clientData/>
  </xdr:oneCellAnchor>
  <xdr:oneCellAnchor>
    <xdr:from>
      <xdr:col>8</xdr:col>
      <xdr:colOff>565639</xdr:colOff>
      <xdr:row>62</xdr:row>
      <xdr:rowOff>73270</xdr:rowOff>
    </xdr:from>
    <xdr:ext cx="777386" cy="650630"/>
    <xdr:pic>
      <xdr:nvPicPr>
        <xdr:cNvPr id="7" name="Imagen 6">
          <a:extLst>
            <a:ext uri="{FF2B5EF4-FFF2-40B4-BE49-F238E27FC236}">
              <a16:creationId xmlns:a16="http://schemas.microsoft.com/office/drawing/2014/main" id="{0FB16469-F73D-461F-85D7-4755C571E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964" y="73270"/>
          <a:ext cx="777386" cy="650630"/>
        </a:xfrm>
        <a:prstGeom prst="rect">
          <a:avLst/>
        </a:prstGeom>
      </xdr:spPr>
    </xdr:pic>
    <xdr:clientData/>
  </xdr:oneCellAnchor>
  <xdr:twoCellAnchor editAs="oneCell">
    <xdr:from>
      <xdr:col>0</xdr:col>
      <xdr:colOff>200025</xdr:colOff>
      <xdr:row>101</xdr:row>
      <xdr:rowOff>1</xdr:rowOff>
    </xdr:from>
    <xdr:to>
      <xdr:col>3</xdr:col>
      <xdr:colOff>306456</xdr:colOff>
      <xdr:row>113</xdr:row>
      <xdr:rowOff>45220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44062D3-79BE-495B-8472-52B5495F4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6686551"/>
          <a:ext cx="1820931" cy="1988319"/>
        </a:xfrm>
        <a:prstGeom prst="rect">
          <a:avLst/>
        </a:prstGeom>
      </xdr:spPr>
    </xdr:pic>
    <xdr:clientData/>
  </xdr:twoCellAnchor>
  <xdr:twoCellAnchor editAs="oneCell">
    <xdr:from>
      <xdr:col>6</xdr:col>
      <xdr:colOff>409576</xdr:colOff>
      <xdr:row>101</xdr:row>
      <xdr:rowOff>115955</xdr:rowOff>
    </xdr:from>
    <xdr:to>
      <xdr:col>9</xdr:col>
      <xdr:colOff>15523</xdr:colOff>
      <xdr:row>113</xdr:row>
      <xdr:rowOff>60876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10F0620-F357-448F-B843-7D8B67417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1" y="6802505"/>
          <a:ext cx="2149122" cy="1888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09463-3A50-4320-A368-88327638C8BB}">
  <dimension ref="A1:T121"/>
  <sheetViews>
    <sheetView tabSelected="1" zoomScale="85" zoomScaleNormal="85" workbookViewId="0">
      <selection sqref="A1:R1"/>
    </sheetView>
  </sheetViews>
  <sheetFormatPr baseColWidth="10" defaultRowHeight="18.75" x14ac:dyDescent="0.25"/>
  <cols>
    <col min="1" max="1" width="36.7109375" style="1" customWidth="1"/>
    <col min="2" max="2" width="8.7109375" style="69" customWidth="1"/>
    <col min="3" max="3" width="11.5703125" style="6" customWidth="1"/>
    <col min="4" max="6" width="4.7109375" style="2" customWidth="1"/>
    <col min="7" max="7" width="6.28515625" style="2" customWidth="1"/>
    <col min="8" max="8" width="5.5703125" style="2" customWidth="1"/>
    <col min="9" max="10" width="4.7109375" style="1" customWidth="1"/>
    <col min="11" max="11" width="6.28515625" style="1" customWidth="1"/>
    <col min="12" max="12" width="5.5703125" style="1" customWidth="1"/>
    <col min="13" max="14" width="4.7109375" style="1" customWidth="1"/>
    <col min="15" max="15" width="6.28515625" style="1" customWidth="1"/>
    <col min="16" max="16" width="5.5703125" style="1" customWidth="1"/>
    <col min="17" max="17" width="6.85546875" style="1" customWidth="1"/>
    <col min="18" max="18" width="7.140625" style="1" customWidth="1"/>
    <col min="19" max="19" width="11.42578125" style="1" customWidth="1"/>
    <col min="20" max="16384" width="11.42578125" style="1"/>
  </cols>
  <sheetData>
    <row r="1" spans="1:19" ht="23.25" x14ac:dyDescent="0.35">
      <c r="A1" s="297" t="s">
        <v>58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</row>
    <row r="2" spans="1:19" ht="29.25" x14ac:dyDescent="0.4">
      <c r="A2" s="296" t="s">
        <v>312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</row>
    <row r="3" spans="1:19" x14ac:dyDescent="0.25">
      <c r="A3" s="298" t="s">
        <v>8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</row>
    <row r="4" spans="1:19" ht="26.25" x14ac:dyDescent="0.4">
      <c r="A4" s="299" t="s">
        <v>12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</row>
    <row r="5" spans="1:19" ht="19.5" x14ac:dyDescent="0.3">
      <c r="A5" s="300" t="s">
        <v>44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</row>
    <row r="6" spans="1:19" x14ac:dyDescent="0.25">
      <c r="A6" s="301" t="s">
        <v>60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</row>
    <row r="7" spans="1:19" ht="8.25" customHeight="1" thickBot="1" x14ac:dyDescent="0.35">
      <c r="A7" s="147"/>
      <c r="B7" s="7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</row>
    <row r="8" spans="1:19" ht="20.25" thickBot="1" x14ac:dyDescent="0.35">
      <c r="A8" s="302" t="s">
        <v>199</v>
      </c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4"/>
    </row>
    <row r="9" spans="1:19" ht="20.25" thickBot="1" x14ac:dyDescent="0.35">
      <c r="C9" s="1"/>
      <c r="D9" s="1"/>
      <c r="E9" s="287" t="s">
        <v>47</v>
      </c>
      <c r="F9" s="288"/>
      <c r="G9" s="288"/>
      <c r="H9" s="289"/>
      <c r="I9" s="290" t="s">
        <v>48</v>
      </c>
      <c r="J9" s="291"/>
      <c r="K9" s="291"/>
      <c r="L9" s="292"/>
      <c r="M9" s="293" t="s">
        <v>49</v>
      </c>
      <c r="N9" s="294"/>
      <c r="O9" s="294"/>
      <c r="P9" s="295"/>
    </row>
    <row r="10" spans="1:19" s="146" customFormat="1" ht="20.25" thickBot="1" x14ac:dyDescent="0.35">
      <c r="A10" s="4" t="s">
        <v>0</v>
      </c>
      <c r="B10" s="143" t="s">
        <v>10</v>
      </c>
      <c r="C10" s="137" t="s">
        <v>20</v>
      </c>
      <c r="D10" s="85" t="s">
        <v>1</v>
      </c>
      <c r="E10" s="25" t="s">
        <v>2</v>
      </c>
      <c r="F10" s="25" t="s">
        <v>3</v>
      </c>
      <c r="G10" s="25" t="s">
        <v>4</v>
      </c>
      <c r="H10" s="25" t="s">
        <v>5</v>
      </c>
      <c r="I10" s="26" t="s">
        <v>2</v>
      </c>
      <c r="J10" s="26" t="s">
        <v>3</v>
      </c>
      <c r="K10" s="26" t="s">
        <v>4</v>
      </c>
      <c r="L10" s="26" t="s">
        <v>5</v>
      </c>
      <c r="M10" s="27" t="s">
        <v>2</v>
      </c>
      <c r="N10" s="27" t="s">
        <v>3</v>
      </c>
      <c r="O10" s="27" t="s">
        <v>4</v>
      </c>
      <c r="P10" s="27" t="s">
        <v>5</v>
      </c>
      <c r="Q10" s="4" t="s">
        <v>15</v>
      </c>
      <c r="R10" s="11" t="s">
        <v>14</v>
      </c>
      <c r="S10" s="1"/>
    </row>
    <row r="11" spans="1:19" ht="19.5" x14ac:dyDescent="0.3">
      <c r="A11" s="406" t="s">
        <v>82</v>
      </c>
      <c r="B11" s="144" t="s">
        <v>83</v>
      </c>
      <c r="C11" s="141">
        <v>37643</v>
      </c>
      <c r="D11" s="139">
        <v>-3</v>
      </c>
      <c r="E11" s="14">
        <v>33</v>
      </c>
      <c r="F11" s="14">
        <v>37</v>
      </c>
      <c r="G11" s="15">
        <f>SUM(E11:F11)</f>
        <v>70</v>
      </c>
      <c r="H11" s="16">
        <f>SUM(G11-D11)</f>
        <v>73</v>
      </c>
      <c r="I11" s="17">
        <v>36</v>
      </c>
      <c r="J11" s="14">
        <v>33</v>
      </c>
      <c r="K11" s="15">
        <f>SUM(I11:J11)</f>
        <v>69</v>
      </c>
      <c r="L11" s="18">
        <f>+(K11-D11)</f>
        <v>72</v>
      </c>
      <c r="M11" s="17">
        <v>36</v>
      </c>
      <c r="N11" s="14">
        <v>34</v>
      </c>
      <c r="O11" s="15">
        <f>SUM(M11:N11)</f>
        <v>70</v>
      </c>
      <c r="P11" s="18">
        <f>+(O11-D11)</f>
        <v>73</v>
      </c>
      <c r="Q11" s="75">
        <f>SUM(H11+L11+P11)</f>
        <v>218</v>
      </c>
      <c r="R11" s="394">
        <f>+G11+K11+O11</f>
        <v>209</v>
      </c>
    </row>
    <row r="12" spans="1:19" ht="19.5" x14ac:dyDescent="0.3">
      <c r="A12" s="187" t="s">
        <v>95</v>
      </c>
      <c r="B12" s="144" t="s">
        <v>103</v>
      </c>
      <c r="C12" s="141">
        <v>38586</v>
      </c>
      <c r="D12" s="140">
        <v>-5</v>
      </c>
      <c r="E12" s="14">
        <v>32</v>
      </c>
      <c r="F12" s="14">
        <v>36</v>
      </c>
      <c r="G12" s="15">
        <f>SUM(E12:F12)</f>
        <v>68</v>
      </c>
      <c r="H12" s="16">
        <f>SUM(G12-D12)</f>
        <v>73</v>
      </c>
      <c r="I12" s="17">
        <v>32</v>
      </c>
      <c r="J12" s="14">
        <v>37</v>
      </c>
      <c r="K12" s="15">
        <f>SUM(I12:J12)</f>
        <v>69</v>
      </c>
      <c r="L12" s="18">
        <f>+(K12-D12)</f>
        <v>74</v>
      </c>
      <c r="M12" s="17">
        <v>34</v>
      </c>
      <c r="N12" s="14">
        <v>39</v>
      </c>
      <c r="O12" s="15">
        <f>SUM(M12:N12)</f>
        <v>73</v>
      </c>
      <c r="P12" s="18">
        <f>+(O12-D12)</f>
        <v>78</v>
      </c>
      <c r="Q12" s="75">
        <f>SUM(H12+L12+P12)</f>
        <v>225</v>
      </c>
      <c r="R12" s="394">
        <f>+G12+K12+O12</f>
        <v>210</v>
      </c>
    </row>
    <row r="13" spans="1:19" ht="19.5" x14ac:dyDescent="0.3">
      <c r="A13" s="187" t="s">
        <v>84</v>
      </c>
      <c r="B13" s="144" t="s">
        <v>100</v>
      </c>
      <c r="C13" s="141">
        <v>37685</v>
      </c>
      <c r="D13" s="140">
        <v>-7</v>
      </c>
      <c r="E13" s="14">
        <v>38</v>
      </c>
      <c r="F13" s="14">
        <v>35</v>
      </c>
      <c r="G13" s="15">
        <f>SUM(E13:F13)</f>
        <v>73</v>
      </c>
      <c r="H13" s="16">
        <f>SUM(G13-D13)</f>
        <v>80</v>
      </c>
      <c r="I13" s="17">
        <v>34</v>
      </c>
      <c r="J13" s="14">
        <v>33</v>
      </c>
      <c r="K13" s="15">
        <f>SUM(I13:J13)</f>
        <v>67</v>
      </c>
      <c r="L13" s="18">
        <f>+(K13-D13)</f>
        <v>74</v>
      </c>
      <c r="M13" s="17">
        <v>35</v>
      </c>
      <c r="N13" s="14">
        <v>36</v>
      </c>
      <c r="O13" s="15">
        <f>SUM(M13:N13)</f>
        <v>71</v>
      </c>
      <c r="P13" s="18">
        <f>+(O13-D13)</f>
        <v>78</v>
      </c>
      <c r="Q13" s="75">
        <f>SUM(H13+L13+P13)</f>
        <v>232</v>
      </c>
      <c r="R13" s="19">
        <f>+G13+K13+O13</f>
        <v>211</v>
      </c>
    </row>
    <row r="14" spans="1:19" ht="19.5" x14ac:dyDescent="0.3">
      <c r="A14" s="187" t="s">
        <v>37</v>
      </c>
      <c r="B14" s="144" t="s">
        <v>99</v>
      </c>
      <c r="C14" s="141">
        <v>39278</v>
      </c>
      <c r="D14" s="140">
        <v>-1</v>
      </c>
      <c r="E14" s="14">
        <v>36</v>
      </c>
      <c r="F14" s="14">
        <v>36</v>
      </c>
      <c r="G14" s="15">
        <f>SUM(E14:F14)</f>
        <v>72</v>
      </c>
      <c r="H14" s="16">
        <f>SUM(G14-D14)</f>
        <v>73</v>
      </c>
      <c r="I14" s="17">
        <v>36</v>
      </c>
      <c r="J14" s="14">
        <v>35</v>
      </c>
      <c r="K14" s="15">
        <f>SUM(I14:J14)</f>
        <v>71</v>
      </c>
      <c r="L14" s="18">
        <f>+(K14-D14)</f>
        <v>72</v>
      </c>
      <c r="M14" s="17">
        <v>37</v>
      </c>
      <c r="N14" s="14">
        <v>33</v>
      </c>
      <c r="O14" s="15">
        <f>SUM(M14:N14)</f>
        <v>70</v>
      </c>
      <c r="P14" s="18">
        <f>+(O14-D14)</f>
        <v>71</v>
      </c>
      <c r="Q14" s="75">
        <f>SUM(H14+L14+P14)</f>
        <v>216</v>
      </c>
      <c r="R14" s="19">
        <f>+G14+K14+O14</f>
        <v>213</v>
      </c>
    </row>
    <row r="15" spans="1:19" ht="19.5" x14ac:dyDescent="0.3">
      <c r="A15" s="187" t="s">
        <v>76</v>
      </c>
      <c r="B15" s="144" t="s">
        <v>77</v>
      </c>
      <c r="C15" s="141">
        <v>36730</v>
      </c>
      <c r="D15" s="140">
        <v>-2</v>
      </c>
      <c r="E15" s="14">
        <v>34</v>
      </c>
      <c r="F15" s="14">
        <v>36</v>
      </c>
      <c r="G15" s="15">
        <f>SUM(E15:F15)</f>
        <v>70</v>
      </c>
      <c r="H15" s="16">
        <f>SUM(G15-D15)</f>
        <v>72</v>
      </c>
      <c r="I15" s="17">
        <v>37</v>
      </c>
      <c r="J15" s="14">
        <v>35</v>
      </c>
      <c r="K15" s="15">
        <f>SUM(I15:J15)</f>
        <v>72</v>
      </c>
      <c r="L15" s="18">
        <f>+(K15-D15)</f>
        <v>74</v>
      </c>
      <c r="M15" s="17">
        <v>40</v>
      </c>
      <c r="N15" s="14">
        <v>31</v>
      </c>
      <c r="O15" s="15">
        <f>SUM(M15:N15)</f>
        <v>71</v>
      </c>
      <c r="P15" s="18">
        <f>+(O15-D15)</f>
        <v>73</v>
      </c>
      <c r="Q15" s="75">
        <f>SUM(H15+L15+P15)</f>
        <v>219</v>
      </c>
      <c r="R15" s="19">
        <f>+G15+K15+O15</f>
        <v>213</v>
      </c>
    </row>
    <row r="16" spans="1:19" ht="19.5" x14ac:dyDescent="0.3">
      <c r="A16" s="187" t="s">
        <v>88</v>
      </c>
      <c r="B16" s="144" t="s">
        <v>77</v>
      </c>
      <c r="C16" s="141">
        <v>38147</v>
      </c>
      <c r="D16" s="140">
        <v>-1</v>
      </c>
      <c r="E16" s="14">
        <v>35</v>
      </c>
      <c r="F16" s="14">
        <v>37</v>
      </c>
      <c r="G16" s="15">
        <f>SUM(E16:F16)</f>
        <v>72</v>
      </c>
      <c r="H16" s="16">
        <f>SUM(G16-D16)</f>
        <v>73</v>
      </c>
      <c r="I16" s="17">
        <v>36</v>
      </c>
      <c r="J16" s="14">
        <v>38</v>
      </c>
      <c r="K16" s="15">
        <f>SUM(I16:J16)</f>
        <v>74</v>
      </c>
      <c r="L16" s="18">
        <f>+(K16-D16)</f>
        <v>75</v>
      </c>
      <c r="M16" s="17">
        <v>34</v>
      </c>
      <c r="N16" s="14">
        <v>34</v>
      </c>
      <c r="O16" s="15">
        <f>SUM(M16:N16)</f>
        <v>68</v>
      </c>
      <c r="P16" s="18">
        <f>+(O16-D16)</f>
        <v>69</v>
      </c>
      <c r="Q16" s="75">
        <f>SUM(H16+L16+P16)</f>
        <v>217</v>
      </c>
      <c r="R16" s="19">
        <f>+G16+K16+O16</f>
        <v>214</v>
      </c>
    </row>
    <row r="17" spans="1:18" ht="19.5" x14ac:dyDescent="0.3">
      <c r="A17" s="187" t="s">
        <v>125</v>
      </c>
      <c r="B17" s="144" t="s">
        <v>92</v>
      </c>
      <c r="C17" s="141">
        <v>38888</v>
      </c>
      <c r="D17" s="140">
        <v>-2</v>
      </c>
      <c r="E17" s="14">
        <v>39</v>
      </c>
      <c r="F17" s="14">
        <v>37</v>
      </c>
      <c r="G17" s="15">
        <f>SUM(E17:F17)</f>
        <v>76</v>
      </c>
      <c r="H17" s="16">
        <f>SUM(G17-D17)</f>
        <v>78</v>
      </c>
      <c r="I17" s="17">
        <v>33</v>
      </c>
      <c r="J17" s="14">
        <v>33</v>
      </c>
      <c r="K17" s="15">
        <f>SUM(I17:J17)</f>
        <v>66</v>
      </c>
      <c r="L17" s="18">
        <f>+(K17-D17)</f>
        <v>68</v>
      </c>
      <c r="M17" s="17">
        <v>35</v>
      </c>
      <c r="N17" s="14">
        <v>38</v>
      </c>
      <c r="O17" s="15">
        <f>SUM(M17:N17)</f>
        <v>73</v>
      </c>
      <c r="P17" s="18">
        <f>+(O17-D17)</f>
        <v>75</v>
      </c>
      <c r="Q17" s="75">
        <f>SUM(H17+L17+P17)</f>
        <v>221</v>
      </c>
      <c r="R17" s="19">
        <f>+G17+K17+O17</f>
        <v>215</v>
      </c>
    </row>
    <row r="18" spans="1:18" ht="19.5" x14ac:dyDescent="0.3">
      <c r="A18" s="187" t="s">
        <v>128</v>
      </c>
      <c r="B18" s="144" t="s">
        <v>86</v>
      </c>
      <c r="C18" s="141">
        <v>38922</v>
      </c>
      <c r="D18" s="140">
        <v>0</v>
      </c>
      <c r="E18" s="14">
        <v>38</v>
      </c>
      <c r="F18" s="14">
        <v>34</v>
      </c>
      <c r="G18" s="15">
        <f>SUM(E18:F18)</f>
        <v>72</v>
      </c>
      <c r="H18" s="16">
        <f>SUM(G18-D18)</f>
        <v>72</v>
      </c>
      <c r="I18" s="17">
        <v>36</v>
      </c>
      <c r="J18" s="14">
        <v>34</v>
      </c>
      <c r="K18" s="15">
        <f>SUM(I18:J18)</f>
        <v>70</v>
      </c>
      <c r="L18" s="18">
        <f>+(K18-D18)</f>
        <v>70</v>
      </c>
      <c r="M18" s="17">
        <v>36</v>
      </c>
      <c r="N18" s="14">
        <v>37</v>
      </c>
      <c r="O18" s="15">
        <f>SUM(M18:N18)</f>
        <v>73</v>
      </c>
      <c r="P18" s="18">
        <f>+(O18-D18)</f>
        <v>73</v>
      </c>
      <c r="Q18" s="75">
        <f>SUM(H18+L18+P18)</f>
        <v>215</v>
      </c>
      <c r="R18" s="19">
        <f>+G18+K18+O18</f>
        <v>215</v>
      </c>
    </row>
    <row r="19" spans="1:18" ht="19.5" x14ac:dyDescent="0.3">
      <c r="A19" s="187" t="s">
        <v>97</v>
      </c>
      <c r="B19" s="144" t="s">
        <v>104</v>
      </c>
      <c r="C19" s="141">
        <v>38704</v>
      </c>
      <c r="D19" s="140">
        <v>-2</v>
      </c>
      <c r="E19" s="14">
        <v>35</v>
      </c>
      <c r="F19" s="14">
        <v>39</v>
      </c>
      <c r="G19" s="15">
        <f>SUM(E19:F19)</f>
        <v>74</v>
      </c>
      <c r="H19" s="16">
        <f>SUM(G19-D19)</f>
        <v>76</v>
      </c>
      <c r="I19" s="17">
        <v>37</v>
      </c>
      <c r="J19" s="14">
        <v>34</v>
      </c>
      <c r="K19" s="15">
        <f>SUM(I19:J19)</f>
        <v>71</v>
      </c>
      <c r="L19" s="18">
        <f>+(K19-D19)</f>
        <v>73</v>
      </c>
      <c r="M19" s="17">
        <v>35</v>
      </c>
      <c r="N19" s="14">
        <v>36</v>
      </c>
      <c r="O19" s="15">
        <f>SUM(M19:N19)</f>
        <v>71</v>
      </c>
      <c r="P19" s="18">
        <f>+(O19-D19)</f>
        <v>73</v>
      </c>
      <c r="Q19" s="75">
        <f>SUM(H19+L19+P19)</f>
        <v>222</v>
      </c>
      <c r="R19" s="19">
        <f>+G19+K19+O19</f>
        <v>216</v>
      </c>
    </row>
    <row r="20" spans="1:18" ht="19.5" x14ac:dyDescent="0.3">
      <c r="A20" s="187" t="s">
        <v>91</v>
      </c>
      <c r="B20" s="144" t="s">
        <v>92</v>
      </c>
      <c r="C20" s="141">
        <v>38299</v>
      </c>
      <c r="D20" s="140">
        <v>-2</v>
      </c>
      <c r="E20" s="14">
        <v>35</v>
      </c>
      <c r="F20" s="14">
        <v>37</v>
      </c>
      <c r="G20" s="15">
        <f>SUM(E20:F20)</f>
        <v>72</v>
      </c>
      <c r="H20" s="16">
        <f>SUM(G20-D20)</f>
        <v>74</v>
      </c>
      <c r="I20" s="17">
        <v>38</v>
      </c>
      <c r="J20" s="14">
        <v>41</v>
      </c>
      <c r="K20" s="15">
        <f>SUM(I20:J20)</f>
        <v>79</v>
      </c>
      <c r="L20" s="18">
        <f>+(K20-D20)</f>
        <v>81</v>
      </c>
      <c r="M20" s="17">
        <v>30</v>
      </c>
      <c r="N20" s="14">
        <v>36</v>
      </c>
      <c r="O20" s="15">
        <f>SUM(M20:N20)</f>
        <v>66</v>
      </c>
      <c r="P20" s="18">
        <f>+(O20-D20)</f>
        <v>68</v>
      </c>
      <c r="Q20" s="75">
        <f>SUM(H20+L20+P20)</f>
        <v>223</v>
      </c>
      <c r="R20" s="19">
        <f>+G20+K20+O20</f>
        <v>217</v>
      </c>
    </row>
    <row r="21" spans="1:18" ht="19.5" x14ac:dyDescent="0.3">
      <c r="A21" s="187" t="s">
        <v>93</v>
      </c>
      <c r="B21" s="144" t="s">
        <v>102</v>
      </c>
      <c r="C21" s="141">
        <v>38415</v>
      </c>
      <c r="D21" s="140">
        <v>-3</v>
      </c>
      <c r="E21" s="14">
        <v>36</v>
      </c>
      <c r="F21" s="14">
        <v>33</v>
      </c>
      <c r="G21" s="15">
        <f>SUM(E21:F21)</f>
        <v>69</v>
      </c>
      <c r="H21" s="16">
        <f>SUM(G21-D21)</f>
        <v>72</v>
      </c>
      <c r="I21" s="17">
        <v>38</v>
      </c>
      <c r="J21" s="14">
        <v>36</v>
      </c>
      <c r="K21" s="15">
        <f>SUM(I21:J21)</f>
        <v>74</v>
      </c>
      <c r="L21" s="18">
        <f>+(K21-D21)</f>
        <v>77</v>
      </c>
      <c r="M21" s="17">
        <v>39</v>
      </c>
      <c r="N21" s="14">
        <v>36</v>
      </c>
      <c r="O21" s="15">
        <f>SUM(M21:N21)</f>
        <v>75</v>
      </c>
      <c r="P21" s="18">
        <f>+(O21-D21)</f>
        <v>78</v>
      </c>
      <c r="Q21" s="75">
        <f>SUM(H21+L21+P21)</f>
        <v>227</v>
      </c>
      <c r="R21" s="19">
        <f>+G21+K21+O21</f>
        <v>218</v>
      </c>
    </row>
    <row r="22" spans="1:18" ht="19.5" x14ac:dyDescent="0.3">
      <c r="A22" s="187" t="s">
        <v>74</v>
      </c>
      <c r="B22" s="144" t="s">
        <v>75</v>
      </c>
      <c r="C22" s="141">
        <v>36626</v>
      </c>
      <c r="D22" s="140">
        <v>3</v>
      </c>
      <c r="E22" s="14">
        <v>38</v>
      </c>
      <c r="F22" s="14">
        <v>38</v>
      </c>
      <c r="G22" s="15">
        <f>SUM(E22:F22)</f>
        <v>76</v>
      </c>
      <c r="H22" s="16">
        <f>SUM(G22-D22)</f>
        <v>73</v>
      </c>
      <c r="I22" s="17">
        <v>36</v>
      </c>
      <c r="J22" s="14">
        <v>40</v>
      </c>
      <c r="K22" s="15">
        <f>SUM(I22:J22)</f>
        <v>76</v>
      </c>
      <c r="L22" s="18">
        <f>+(K22-D22)</f>
        <v>73</v>
      </c>
      <c r="M22" s="17">
        <v>32</v>
      </c>
      <c r="N22" s="14">
        <v>35</v>
      </c>
      <c r="O22" s="15">
        <f>SUM(M22:N22)</f>
        <v>67</v>
      </c>
      <c r="P22" s="18">
        <f>+(O22-D22)</f>
        <v>64</v>
      </c>
      <c r="Q22" s="75">
        <f>SUM(H22+L22+P22)</f>
        <v>210</v>
      </c>
      <c r="R22" s="19">
        <f>+G22+K22+O22</f>
        <v>219</v>
      </c>
    </row>
    <row r="23" spans="1:18" ht="19.5" x14ac:dyDescent="0.3">
      <c r="A23" s="187" t="s">
        <v>131</v>
      </c>
      <c r="B23" s="144" t="s">
        <v>90</v>
      </c>
      <c r="C23" s="141">
        <v>39105</v>
      </c>
      <c r="D23" s="140">
        <v>-2</v>
      </c>
      <c r="E23" s="14">
        <v>38</v>
      </c>
      <c r="F23" s="14">
        <v>36</v>
      </c>
      <c r="G23" s="15">
        <f>SUM(E23:F23)</f>
        <v>74</v>
      </c>
      <c r="H23" s="16">
        <f>SUM(G23-D23)</f>
        <v>76</v>
      </c>
      <c r="I23" s="17">
        <v>36</v>
      </c>
      <c r="J23" s="14">
        <v>36</v>
      </c>
      <c r="K23" s="15">
        <f>SUM(I23:J23)</f>
        <v>72</v>
      </c>
      <c r="L23" s="18">
        <f>+(K23-D23)</f>
        <v>74</v>
      </c>
      <c r="M23" s="17">
        <v>34</v>
      </c>
      <c r="N23" s="14">
        <v>39</v>
      </c>
      <c r="O23" s="15">
        <f>SUM(M23:N23)</f>
        <v>73</v>
      </c>
      <c r="P23" s="18">
        <f>+(O23-D23)</f>
        <v>75</v>
      </c>
      <c r="Q23" s="75">
        <f>SUM(H23+L23+P23)</f>
        <v>225</v>
      </c>
      <c r="R23" s="19">
        <f>+G23+K23+O23</f>
        <v>219</v>
      </c>
    </row>
    <row r="24" spans="1:18" ht="19.5" x14ac:dyDescent="0.3">
      <c r="A24" s="187" t="s">
        <v>98</v>
      </c>
      <c r="B24" s="144" t="s">
        <v>92</v>
      </c>
      <c r="C24" s="141">
        <v>38715</v>
      </c>
      <c r="D24" s="140">
        <v>-4</v>
      </c>
      <c r="E24" s="14">
        <v>38</v>
      </c>
      <c r="F24" s="14">
        <v>35</v>
      </c>
      <c r="G24" s="15">
        <f>SUM(E24:F24)</f>
        <v>73</v>
      </c>
      <c r="H24" s="16">
        <f>SUM(G24-D24)</f>
        <v>77</v>
      </c>
      <c r="I24" s="17">
        <v>36</v>
      </c>
      <c r="J24" s="14">
        <v>37</v>
      </c>
      <c r="K24" s="15">
        <f>SUM(I24:J24)</f>
        <v>73</v>
      </c>
      <c r="L24" s="18">
        <f>+(K24-D24)</f>
        <v>77</v>
      </c>
      <c r="M24" s="17">
        <v>36</v>
      </c>
      <c r="N24" s="14">
        <v>37</v>
      </c>
      <c r="O24" s="15">
        <f>SUM(M24:N24)</f>
        <v>73</v>
      </c>
      <c r="P24" s="18">
        <f>+(O24-D24)</f>
        <v>77</v>
      </c>
      <c r="Q24" s="75">
        <f>SUM(H24+L24+P24)</f>
        <v>231</v>
      </c>
      <c r="R24" s="19">
        <f>+G24+K24+O24</f>
        <v>219</v>
      </c>
    </row>
    <row r="25" spans="1:18" ht="19.5" x14ac:dyDescent="0.3">
      <c r="A25" s="187" t="s">
        <v>123</v>
      </c>
      <c r="B25" s="144" t="s">
        <v>77</v>
      </c>
      <c r="C25" s="141">
        <v>38884</v>
      </c>
      <c r="D25" s="140">
        <v>-1</v>
      </c>
      <c r="E25" s="14">
        <v>39</v>
      </c>
      <c r="F25" s="14">
        <v>40</v>
      </c>
      <c r="G25" s="15">
        <f>SUM(E25:F25)</f>
        <v>79</v>
      </c>
      <c r="H25" s="16">
        <f>SUM(G25-D25)</f>
        <v>80</v>
      </c>
      <c r="I25" s="17">
        <v>36</v>
      </c>
      <c r="J25" s="14">
        <v>34</v>
      </c>
      <c r="K25" s="15">
        <f>SUM(I25:J25)</f>
        <v>70</v>
      </c>
      <c r="L25" s="18">
        <f>+(K25-D25)</f>
        <v>71</v>
      </c>
      <c r="M25" s="17">
        <v>37</v>
      </c>
      <c r="N25" s="14">
        <v>35</v>
      </c>
      <c r="O25" s="15">
        <f>SUM(M25:N25)</f>
        <v>72</v>
      </c>
      <c r="P25" s="18">
        <f>+(O25-D25)</f>
        <v>73</v>
      </c>
      <c r="Q25" s="75">
        <f>SUM(H25+L25+P25)</f>
        <v>224</v>
      </c>
      <c r="R25" s="19">
        <f>+G25+K25+O25</f>
        <v>221</v>
      </c>
    </row>
    <row r="26" spans="1:18" ht="19.5" x14ac:dyDescent="0.3">
      <c r="A26" s="187" t="s">
        <v>119</v>
      </c>
      <c r="B26" s="144" t="s">
        <v>143</v>
      </c>
      <c r="C26" s="141">
        <v>38835</v>
      </c>
      <c r="D26" s="140">
        <v>-3</v>
      </c>
      <c r="E26" s="14">
        <v>40</v>
      </c>
      <c r="F26" s="14">
        <v>40</v>
      </c>
      <c r="G26" s="15">
        <f>SUM(E26:F26)</f>
        <v>80</v>
      </c>
      <c r="H26" s="16">
        <f>SUM(G26-D26)</f>
        <v>83</v>
      </c>
      <c r="I26" s="17">
        <v>38</v>
      </c>
      <c r="J26" s="14">
        <v>35</v>
      </c>
      <c r="K26" s="15">
        <f>SUM(I26:J26)</f>
        <v>73</v>
      </c>
      <c r="L26" s="18">
        <f>+(K26-D26)</f>
        <v>76</v>
      </c>
      <c r="M26" s="17">
        <v>32</v>
      </c>
      <c r="N26" s="14">
        <v>37</v>
      </c>
      <c r="O26" s="15">
        <f>SUM(M26:N26)</f>
        <v>69</v>
      </c>
      <c r="P26" s="18">
        <f>+(O26-D26)</f>
        <v>72</v>
      </c>
      <c r="Q26" s="75">
        <f>SUM(H26+L26+P26)</f>
        <v>231</v>
      </c>
      <c r="R26" s="19">
        <f>+G26+K26+O26</f>
        <v>222</v>
      </c>
    </row>
    <row r="27" spans="1:18" ht="19.5" x14ac:dyDescent="0.3">
      <c r="A27" s="187" t="s">
        <v>139</v>
      </c>
      <c r="B27" s="144" t="s">
        <v>149</v>
      </c>
      <c r="C27" s="141">
        <v>39632</v>
      </c>
      <c r="D27" s="140">
        <v>-1</v>
      </c>
      <c r="E27" s="14">
        <v>39</v>
      </c>
      <c r="F27" s="14">
        <v>37</v>
      </c>
      <c r="G27" s="15">
        <f>SUM(E27:F27)</f>
        <v>76</v>
      </c>
      <c r="H27" s="16">
        <f>SUM(G27-D27)</f>
        <v>77</v>
      </c>
      <c r="I27" s="17">
        <v>37</v>
      </c>
      <c r="J27" s="14">
        <v>36</v>
      </c>
      <c r="K27" s="15">
        <f>SUM(I27:J27)</f>
        <v>73</v>
      </c>
      <c r="L27" s="18">
        <f>+(K27-D27)</f>
        <v>74</v>
      </c>
      <c r="M27" s="17">
        <v>35</v>
      </c>
      <c r="N27" s="14">
        <v>38</v>
      </c>
      <c r="O27" s="15">
        <f>SUM(M27:N27)</f>
        <v>73</v>
      </c>
      <c r="P27" s="18">
        <f>+(O27-D27)</f>
        <v>74</v>
      </c>
      <c r="Q27" s="75">
        <f>SUM(H27+L27+P27)</f>
        <v>225</v>
      </c>
      <c r="R27" s="19">
        <f>+G27+K27+O27</f>
        <v>222</v>
      </c>
    </row>
    <row r="28" spans="1:18" ht="19.5" x14ac:dyDescent="0.3">
      <c r="A28" s="187" t="s">
        <v>135</v>
      </c>
      <c r="B28" s="144" t="s">
        <v>148</v>
      </c>
      <c r="C28" s="141">
        <v>39372</v>
      </c>
      <c r="D28" s="140">
        <v>-2</v>
      </c>
      <c r="E28" s="14">
        <v>38</v>
      </c>
      <c r="F28" s="14">
        <v>38</v>
      </c>
      <c r="G28" s="15">
        <f>SUM(E28:F28)</f>
        <v>76</v>
      </c>
      <c r="H28" s="16">
        <f>SUM(G28-D28)</f>
        <v>78</v>
      </c>
      <c r="I28" s="17">
        <v>36</v>
      </c>
      <c r="J28" s="14">
        <v>37</v>
      </c>
      <c r="K28" s="15">
        <f>SUM(I28:J28)</f>
        <v>73</v>
      </c>
      <c r="L28" s="18">
        <f>+(K28-D28)</f>
        <v>75</v>
      </c>
      <c r="M28" s="17">
        <v>38</v>
      </c>
      <c r="N28" s="14">
        <v>35</v>
      </c>
      <c r="O28" s="15">
        <f>SUM(M28:N28)</f>
        <v>73</v>
      </c>
      <c r="P28" s="18">
        <f>+(O28-D28)</f>
        <v>75</v>
      </c>
      <c r="Q28" s="75">
        <f>SUM(H28+L28+P28)</f>
        <v>228</v>
      </c>
      <c r="R28" s="19">
        <f>+G28+K28+O28</f>
        <v>222</v>
      </c>
    </row>
    <row r="29" spans="1:18" ht="19.5" x14ac:dyDescent="0.3">
      <c r="A29" s="187" t="s">
        <v>124</v>
      </c>
      <c r="B29" s="144" t="s">
        <v>145</v>
      </c>
      <c r="C29" s="141">
        <v>38888</v>
      </c>
      <c r="D29" s="140">
        <v>0</v>
      </c>
      <c r="E29" s="14">
        <v>37</v>
      </c>
      <c r="F29" s="14">
        <v>38</v>
      </c>
      <c r="G29" s="15">
        <f>SUM(E29:F29)</f>
        <v>75</v>
      </c>
      <c r="H29" s="16">
        <f>SUM(G29-D29)</f>
        <v>75</v>
      </c>
      <c r="I29" s="17">
        <v>40</v>
      </c>
      <c r="J29" s="14">
        <v>34</v>
      </c>
      <c r="K29" s="15">
        <f>SUM(I29:J29)</f>
        <v>74</v>
      </c>
      <c r="L29" s="18">
        <f>+(K29-D29)</f>
        <v>74</v>
      </c>
      <c r="M29" s="17">
        <v>36</v>
      </c>
      <c r="N29" s="14">
        <v>37</v>
      </c>
      <c r="O29" s="15">
        <f>SUM(M29:N29)</f>
        <v>73</v>
      </c>
      <c r="P29" s="18">
        <f>+(O29-D29)</f>
        <v>73</v>
      </c>
      <c r="Q29" s="75">
        <f>SUM(H29+L29+P29)</f>
        <v>222</v>
      </c>
      <c r="R29" s="19">
        <f>+G29+K29+O29</f>
        <v>222</v>
      </c>
    </row>
    <row r="30" spans="1:18" ht="19.5" x14ac:dyDescent="0.3">
      <c r="A30" s="187" t="s">
        <v>152</v>
      </c>
      <c r="B30" s="144" t="s">
        <v>146</v>
      </c>
      <c r="C30" s="141">
        <v>39870</v>
      </c>
      <c r="D30" s="140">
        <v>0</v>
      </c>
      <c r="E30" s="14">
        <v>37</v>
      </c>
      <c r="F30" s="14">
        <v>39</v>
      </c>
      <c r="G30" s="15">
        <f>SUM(E30:F30)</f>
        <v>76</v>
      </c>
      <c r="H30" s="16">
        <f>SUM(G30-D30)</f>
        <v>76</v>
      </c>
      <c r="I30" s="17">
        <v>36</v>
      </c>
      <c r="J30" s="14">
        <v>40</v>
      </c>
      <c r="K30" s="15">
        <f>SUM(I30:J30)</f>
        <v>76</v>
      </c>
      <c r="L30" s="18">
        <f>+(K30-D30)</f>
        <v>76</v>
      </c>
      <c r="M30" s="17">
        <v>37</v>
      </c>
      <c r="N30" s="14">
        <v>35</v>
      </c>
      <c r="O30" s="15">
        <f>SUM(M30:N30)</f>
        <v>72</v>
      </c>
      <c r="P30" s="18">
        <f>+(O30-D30)</f>
        <v>72</v>
      </c>
      <c r="Q30" s="75">
        <f>SUM(H30+L30+P30)</f>
        <v>224</v>
      </c>
      <c r="R30" s="19">
        <f>+G30+K30+O30</f>
        <v>224</v>
      </c>
    </row>
    <row r="31" spans="1:18" ht="19.5" x14ac:dyDescent="0.3">
      <c r="A31" s="187" t="s">
        <v>78</v>
      </c>
      <c r="B31" s="144" t="s">
        <v>77</v>
      </c>
      <c r="C31" s="141">
        <v>37079</v>
      </c>
      <c r="D31" s="140">
        <v>2</v>
      </c>
      <c r="E31" s="14">
        <v>36</v>
      </c>
      <c r="F31" s="14">
        <v>38</v>
      </c>
      <c r="G31" s="15">
        <f>SUM(E31:F31)</f>
        <v>74</v>
      </c>
      <c r="H31" s="16">
        <f>SUM(G31-D31)</f>
        <v>72</v>
      </c>
      <c r="I31" s="17">
        <v>36</v>
      </c>
      <c r="J31" s="14">
        <v>38</v>
      </c>
      <c r="K31" s="15">
        <f>SUM(I31:J31)</f>
        <v>74</v>
      </c>
      <c r="L31" s="18">
        <f>+(K31-D31)</f>
        <v>72</v>
      </c>
      <c r="M31" s="17">
        <v>39</v>
      </c>
      <c r="N31" s="14">
        <v>37</v>
      </c>
      <c r="O31" s="15">
        <f>SUM(M31:N31)</f>
        <v>76</v>
      </c>
      <c r="P31" s="18">
        <f>+(O31-D31)</f>
        <v>74</v>
      </c>
      <c r="Q31" s="75">
        <f>SUM(H31+L31+P31)</f>
        <v>218</v>
      </c>
      <c r="R31" s="19">
        <f>+G31+K31+O31</f>
        <v>224</v>
      </c>
    </row>
    <row r="32" spans="1:18" ht="19.5" x14ac:dyDescent="0.3">
      <c r="A32" s="187" t="s">
        <v>157</v>
      </c>
      <c r="B32" s="144" t="s">
        <v>75</v>
      </c>
      <c r="C32" s="141">
        <v>40163</v>
      </c>
      <c r="D32" s="140">
        <v>1</v>
      </c>
      <c r="E32" s="14">
        <v>35</v>
      </c>
      <c r="F32" s="14">
        <v>43</v>
      </c>
      <c r="G32" s="15">
        <f>SUM(E32:F32)</f>
        <v>78</v>
      </c>
      <c r="H32" s="16">
        <f>SUM(G32-D32)</f>
        <v>77</v>
      </c>
      <c r="I32" s="17">
        <v>37</v>
      </c>
      <c r="J32" s="14">
        <v>34</v>
      </c>
      <c r="K32" s="15">
        <f>SUM(I32:J32)</f>
        <v>71</v>
      </c>
      <c r="L32" s="18">
        <f>+(K32-D32)</f>
        <v>70</v>
      </c>
      <c r="M32" s="17">
        <v>39</v>
      </c>
      <c r="N32" s="14">
        <v>38</v>
      </c>
      <c r="O32" s="15">
        <f>SUM(M32:N32)</f>
        <v>77</v>
      </c>
      <c r="P32" s="18">
        <f>+(O32-D32)</f>
        <v>76</v>
      </c>
      <c r="Q32" s="75">
        <f>SUM(H32+L32+P32)</f>
        <v>223</v>
      </c>
      <c r="R32" s="19">
        <f>+G32+K32+O32</f>
        <v>226</v>
      </c>
    </row>
    <row r="33" spans="1:18" ht="19.5" x14ac:dyDescent="0.3">
      <c r="A33" s="187" t="s">
        <v>29</v>
      </c>
      <c r="B33" s="144" t="s">
        <v>116</v>
      </c>
      <c r="C33" s="141">
        <v>39497</v>
      </c>
      <c r="D33" s="140">
        <v>0</v>
      </c>
      <c r="E33" s="14">
        <v>40</v>
      </c>
      <c r="F33" s="14">
        <v>36</v>
      </c>
      <c r="G33" s="15">
        <f>SUM(E33:F33)</f>
        <v>76</v>
      </c>
      <c r="H33" s="16">
        <f>SUM(G33-D33)</f>
        <v>76</v>
      </c>
      <c r="I33" s="17">
        <v>34</v>
      </c>
      <c r="J33" s="14">
        <v>37</v>
      </c>
      <c r="K33" s="15">
        <f>SUM(I33:J33)</f>
        <v>71</v>
      </c>
      <c r="L33" s="18">
        <f>+(K33-D33)</f>
        <v>71</v>
      </c>
      <c r="M33" s="17">
        <v>37</v>
      </c>
      <c r="N33" s="14">
        <v>42</v>
      </c>
      <c r="O33" s="15">
        <f>SUM(M33:N33)</f>
        <v>79</v>
      </c>
      <c r="P33" s="18">
        <f>+(O33-D33)</f>
        <v>79</v>
      </c>
      <c r="Q33" s="75">
        <f>SUM(H33+L33+P33)</f>
        <v>226</v>
      </c>
      <c r="R33" s="19">
        <f>+G33+K33+O33</f>
        <v>226</v>
      </c>
    </row>
    <row r="34" spans="1:18" ht="19.5" x14ac:dyDescent="0.3">
      <c r="A34" s="187" t="s">
        <v>120</v>
      </c>
      <c r="B34" s="144" t="s">
        <v>144</v>
      </c>
      <c r="C34" s="141">
        <v>38840</v>
      </c>
      <c r="D34" s="140">
        <v>3</v>
      </c>
      <c r="E34" s="14">
        <v>41</v>
      </c>
      <c r="F34" s="14">
        <v>40</v>
      </c>
      <c r="G34" s="15">
        <f>SUM(E34:F34)</f>
        <v>81</v>
      </c>
      <c r="H34" s="16">
        <f>SUM(G34-D34)</f>
        <v>78</v>
      </c>
      <c r="I34" s="17">
        <v>36</v>
      </c>
      <c r="J34" s="14">
        <v>35</v>
      </c>
      <c r="K34" s="15">
        <f>SUM(I34:J34)</f>
        <v>71</v>
      </c>
      <c r="L34" s="18">
        <f>+(K34-D34)</f>
        <v>68</v>
      </c>
      <c r="M34" s="17">
        <v>38</v>
      </c>
      <c r="N34" s="14">
        <v>37</v>
      </c>
      <c r="O34" s="15">
        <f>SUM(M34:N34)</f>
        <v>75</v>
      </c>
      <c r="P34" s="18">
        <f>+(O34-D34)</f>
        <v>72</v>
      </c>
      <c r="Q34" s="75">
        <f>SUM(H34+L34+P34)</f>
        <v>218</v>
      </c>
      <c r="R34" s="19">
        <f>+G34+K34+O34</f>
        <v>227</v>
      </c>
    </row>
    <row r="35" spans="1:18" ht="19.5" x14ac:dyDescent="0.3">
      <c r="A35" s="187" t="s">
        <v>127</v>
      </c>
      <c r="B35" s="144" t="s">
        <v>100</v>
      </c>
      <c r="C35" s="141">
        <v>38897</v>
      </c>
      <c r="D35" s="140">
        <v>1</v>
      </c>
      <c r="E35" s="14">
        <v>38</v>
      </c>
      <c r="F35" s="14">
        <v>38</v>
      </c>
      <c r="G35" s="15">
        <f>SUM(E35:F35)</f>
        <v>76</v>
      </c>
      <c r="H35" s="16">
        <f>SUM(G35-D35)</f>
        <v>75</v>
      </c>
      <c r="I35" s="17">
        <v>37</v>
      </c>
      <c r="J35" s="14">
        <v>39</v>
      </c>
      <c r="K35" s="15">
        <f>SUM(I35:J35)</f>
        <v>76</v>
      </c>
      <c r="L35" s="18">
        <f>+(K35-D35)</f>
        <v>75</v>
      </c>
      <c r="M35" s="17">
        <v>38</v>
      </c>
      <c r="N35" s="14">
        <v>37</v>
      </c>
      <c r="O35" s="15">
        <f>SUM(M35:N35)</f>
        <v>75</v>
      </c>
      <c r="P35" s="18">
        <f>+(O35-D35)</f>
        <v>74</v>
      </c>
      <c r="Q35" s="75">
        <f>SUM(H35+L35+P35)</f>
        <v>224</v>
      </c>
      <c r="R35" s="19">
        <f>+G35+K35+O35</f>
        <v>227</v>
      </c>
    </row>
    <row r="36" spans="1:18" ht="19.5" x14ac:dyDescent="0.3">
      <c r="A36" s="187" t="s">
        <v>118</v>
      </c>
      <c r="B36" s="144" t="s">
        <v>106</v>
      </c>
      <c r="C36" s="141">
        <v>38833</v>
      </c>
      <c r="D36" s="140">
        <v>0</v>
      </c>
      <c r="E36" s="14">
        <v>37</v>
      </c>
      <c r="F36" s="14">
        <v>41</v>
      </c>
      <c r="G36" s="15">
        <f>SUM(E36:F36)</f>
        <v>78</v>
      </c>
      <c r="H36" s="16">
        <f>SUM(G36-D36)</f>
        <v>78</v>
      </c>
      <c r="I36" s="17">
        <v>40</v>
      </c>
      <c r="J36" s="14">
        <v>36</v>
      </c>
      <c r="K36" s="15">
        <f>SUM(I36:J36)</f>
        <v>76</v>
      </c>
      <c r="L36" s="18">
        <f>+(K36-D36)</f>
        <v>76</v>
      </c>
      <c r="M36" s="17">
        <v>38</v>
      </c>
      <c r="N36" s="14">
        <v>38</v>
      </c>
      <c r="O36" s="15">
        <f>SUM(M36:N36)</f>
        <v>76</v>
      </c>
      <c r="P36" s="18">
        <f>+(O36-D36)</f>
        <v>76</v>
      </c>
      <c r="Q36" s="75">
        <f>SUM(H36+L36+P36)</f>
        <v>230</v>
      </c>
      <c r="R36" s="19">
        <f>+G36+K36+O36</f>
        <v>230</v>
      </c>
    </row>
    <row r="37" spans="1:18" ht="19.5" x14ac:dyDescent="0.3">
      <c r="A37" s="187" t="s">
        <v>81</v>
      </c>
      <c r="B37" s="144" t="s">
        <v>99</v>
      </c>
      <c r="C37" s="141">
        <v>37537</v>
      </c>
      <c r="D37" s="140">
        <v>4</v>
      </c>
      <c r="E37" s="14">
        <v>35</v>
      </c>
      <c r="F37" s="14">
        <v>41</v>
      </c>
      <c r="G37" s="15">
        <f>SUM(E37:F37)</f>
        <v>76</v>
      </c>
      <c r="H37" s="16">
        <f>SUM(G37-D37)</f>
        <v>72</v>
      </c>
      <c r="I37" s="17">
        <v>38</v>
      </c>
      <c r="J37" s="14">
        <v>38</v>
      </c>
      <c r="K37" s="15">
        <f>SUM(I37:J37)</f>
        <v>76</v>
      </c>
      <c r="L37" s="18">
        <f>+(K37-D37)</f>
        <v>72</v>
      </c>
      <c r="M37" s="17">
        <v>36</v>
      </c>
      <c r="N37" s="14">
        <v>42</v>
      </c>
      <c r="O37" s="15">
        <f>SUM(M37:N37)</f>
        <v>78</v>
      </c>
      <c r="P37" s="18">
        <f>+(O37-D37)</f>
        <v>74</v>
      </c>
      <c r="Q37" s="75">
        <f>SUM(H37+L37+P37)</f>
        <v>218</v>
      </c>
      <c r="R37" s="19">
        <f>+G37+K37+O37</f>
        <v>230</v>
      </c>
    </row>
    <row r="38" spans="1:18" ht="19.5" x14ac:dyDescent="0.3">
      <c r="A38" s="187" t="s">
        <v>30</v>
      </c>
      <c r="B38" s="144" t="s">
        <v>77</v>
      </c>
      <c r="C38" s="141">
        <v>39689</v>
      </c>
      <c r="D38" s="140">
        <v>6</v>
      </c>
      <c r="E38" s="14">
        <v>39</v>
      </c>
      <c r="F38" s="14">
        <v>39</v>
      </c>
      <c r="G38" s="15">
        <f>SUM(E38:F38)</f>
        <v>78</v>
      </c>
      <c r="H38" s="16">
        <f>SUM(G38-D38)</f>
        <v>72</v>
      </c>
      <c r="I38" s="17">
        <v>35</v>
      </c>
      <c r="J38" s="14">
        <v>43</v>
      </c>
      <c r="K38" s="15">
        <f>SUM(I38:J38)</f>
        <v>78</v>
      </c>
      <c r="L38" s="18">
        <f>+(K38-D38)</f>
        <v>72</v>
      </c>
      <c r="M38" s="17">
        <v>38</v>
      </c>
      <c r="N38" s="14">
        <v>37</v>
      </c>
      <c r="O38" s="15">
        <f>SUM(M38:N38)</f>
        <v>75</v>
      </c>
      <c r="P38" s="18">
        <f>+(O38-D38)</f>
        <v>69</v>
      </c>
      <c r="Q38" s="75">
        <f>SUM(H38+L38+P38)</f>
        <v>213</v>
      </c>
      <c r="R38" s="19">
        <f>+G38+K38+O38</f>
        <v>231</v>
      </c>
    </row>
    <row r="39" spans="1:18" ht="19.5" x14ac:dyDescent="0.3">
      <c r="A39" s="187" t="s">
        <v>122</v>
      </c>
      <c r="B39" s="144" t="s">
        <v>92</v>
      </c>
      <c r="C39" s="141">
        <v>38874</v>
      </c>
      <c r="D39" s="140">
        <v>-2</v>
      </c>
      <c r="E39" s="14">
        <v>38</v>
      </c>
      <c r="F39" s="14">
        <v>39</v>
      </c>
      <c r="G39" s="15">
        <f>SUM(E39:F39)</f>
        <v>77</v>
      </c>
      <c r="H39" s="16">
        <f>SUM(G39-D39)</f>
        <v>79</v>
      </c>
      <c r="I39" s="17">
        <v>40</v>
      </c>
      <c r="J39" s="14">
        <v>39</v>
      </c>
      <c r="K39" s="15">
        <f>SUM(I39:J39)</f>
        <v>79</v>
      </c>
      <c r="L39" s="18">
        <f>+(K39-D39)</f>
        <v>81</v>
      </c>
      <c r="M39" s="17">
        <v>35</v>
      </c>
      <c r="N39" s="14">
        <v>40</v>
      </c>
      <c r="O39" s="15">
        <f>SUM(M39:N39)</f>
        <v>75</v>
      </c>
      <c r="P39" s="18">
        <f>+(O39-D39)</f>
        <v>77</v>
      </c>
      <c r="Q39" s="75">
        <f>SUM(H39+L39+P39)</f>
        <v>237</v>
      </c>
      <c r="R39" s="19">
        <f>+G39+K39+O39</f>
        <v>231</v>
      </c>
    </row>
    <row r="40" spans="1:18" ht="19.5" x14ac:dyDescent="0.3">
      <c r="A40" s="187" t="s">
        <v>27</v>
      </c>
      <c r="B40" s="144" t="s">
        <v>75</v>
      </c>
      <c r="C40" s="141">
        <v>39699</v>
      </c>
      <c r="D40" s="140">
        <v>5</v>
      </c>
      <c r="E40" s="14">
        <v>41</v>
      </c>
      <c r="F40" s="14">
        <v>37</v>
      </c>
      <c r="G40" s="15">
        <f>SUM(E40:F40)</f>
        <v>78</v>
      </c>
      <c r="H40" s="16">
        <f>SUM(G40-D40)</f>
        <v>73</v>
      </c>
      <c r="I40" s="17">
        <v>34</v>
      </c>
      <c r="J40" s="14">
        <v>42</v>
      </c>
      <c r="K40" s="15">
        <f>SUM(I40:J40)</f>
        <v>76</v>
      </c>
      <c r="L40" s="18">
        <f>+(K40-D40)</f>
        <v>71</v>
      </c>
      <c r="M40" s="17">
        <v>38</v>
      </c>
      <c r="N40" s="14">
        <v>40</v>
      </c>
      <c r="O40" s="15">
        <f>SUM(M40:N40)</f>
        <v>78</v>
      </c>
      <c r="P40" s="18">
        <f>+(O40-D40)</f>
        <v>73</v>
      </c>
      <c r="Q40" s="75">
        <f>SUM(H40+L40+P40)</f>
        <v>217</v>
      </c>
      <c r="R40" s="19">
        <f>+G40+K40+O40</f>
        <v>232</v>
      </c>
    </row>
    <row r="41" spans="1:18" ht="19.5" x14ac:dyDescent="0.3">
      <c r="A41" s="187" t="s">
        <v>129</v>
      </c>
      <c r="B41" s="144" t="s">
        <v>147</v>
      </c>
      <c r="C41" s="141">
        <v>39044</v>
      </c>
      <c r="D41" s="140">
        <v>0</v>
      </c>
      <c r="E41" s="14">
        <v>43</v>
      </c>
      <c r="F41" s="14">
        <v>39</v>
      </c>
      <c r="G41" s="15">
        <f>SUM(E41:F41)</f>
        <v>82</v>
      </c>
      <c r="H41" s="16">
        <f>SUM(G41-D41)</f>
        <v>82</v>
      </c>
      <c r="I41" s="17">
        <v>39</v>
      </c>
      <c r="J41" s="14">
        <v>40</v>
      </c>
      <c r="K41" s="15">
        <f>SUM(I41:J41)</f>
        <v>79</v>
      </c>
      <c r="L41" s="18">
        <f>+(K41-D41)</f>
        <v>79</v>
      </c>
      <c r="M41" s="17">
        <v>37</v>
      </c>
      <c r="N41" s="14">
        <v>35</v>
      </c>
      <c r="O41" s="15">
        <f>SUM(M41:N41)</f>
        <v>72</v>
      </c>
      <c r="P41" s="18">
        <f>+(O41-D41)</f>
        <v>72</v>
      </c>
      <c r="Q41" s="75">
        <f>SUM(H41+L41+P41)</f>
        <v>233</v>
      </c>
      <c r="R41" s="19">
        <f>+G41+K41+O41</f>
        <v>233</v>
      </c>
    </row>
    <row r="42" spans="1:18" ht="19.5" x14ac:dyDescent="0.3">
      <c r="A42" s="187" t="s">
        <v>150</v>
      </c>
      <c r="B42" s="144" t="s">
        <v>102</v>
      </c>
      <c r="C42" s="141">
        <v>39827</v>
      </c>
      <c r="D42" s="140">
        <v>3</v>
      </c>
      <c r="E42" s="14">
        <v>41</v>
      </c>
      <c r="F42" s="14">
        <v>38</v>
      </c>
      <c r="G42" s="15">
        <f>SUM(E42:F42)</f>
        <v>79</v>
      </c>
      <c r="H42" s="16">
        <f>SUM(G42-D42)</f>
        <v>76</v>
      </c>
      <c r="I42" s="17">
        <v>43</v>
      </c>
      <c r="J42" s="14">
        <v>36</v>
      </c>
      <c r="K42" s="15">
        <f>SUM(I42:J42)</f>
        <v>79</v>
      </c>
      <c r="L42" s="18">
        <f>+(K42-D42)</f>
        <v>76</v>
      </c>
      <c r="M42" s="17">
        <v>37</v>
      </c>
      <c r="N42" s="14">
        <v>38</v>
      </c>
      <c r="O42" s="15">
        <f>SUM(M42:N42)</f>
        <v>75</v>
      </c>
      <c r="P42" s="18">
        <f>+(O42-D42)</f>
        <v>72</v>
      </c>
      <c r="Q42" s="75">
        <f>SUM(H42+L42+P42)</f>
        <v>224</v>
      </c>
      <c r="R42" s="19">
        <f>+G42+K42+O42</f>
        <v>233</v>
      </c>
    </row>
    <row r="43" spans="1:18" ht="19.5" x14ac:dyDescent="0.3">
      <c r="A43" s="187" t="s">
        <v>117</v>
      </c>
      <c r="B43" s="144" t="s">
        <v>142</v>
      </c>
      <c r="C43" s="141">
        <v>38803</v>
      </c>
      <c r="D43" s="140">
        <v>2</v>
      </c>
      <c r="E43" s="14">
        <v>38</v>
      </c>
      <c r="F43" s="14">
        <v>40</v>
      </c>
      <c r="G43" s="15">
        <f>SUM(E43:F43)</f>
        <v>78</v>
      </c>
      <c r="H43" s="16">
        <f>SUM(G43-D43)</f>
        <v>76</v>
      </c>
      <c r="I43" s="17">
        <v>40</v>
      </c>
      <c r="J43" s="14">
        <v>36</v>
      </c>
      <c r="K43" s="15">
        <f>SUM(I43:J43)</f>
        <v>76</v>
      </c>
      <c r="L43" s="18">
        <f>+(K43-D43)</f>
        <v>74</v>
      </c>
      <c r="M43" s="17">
        <v>37</v>
      </c>
      <c r="N43" s="14">
        <v>42</v>
      </c>
      <c r="O43" s="15">
        <f>SUM(M43:N43)</f>
        <v>79</v>
      </c>
      <c r="P43" s="18">
        <f>+(O43-D43)</f>
        <v>77</v>
      </c>
      <c r="Q43" s="75">
        <f>SUM(H43+L43+P43)</f>
        <v>227</v>
      </c>
      <c r="R43" s="19">
        <f>+G43+K43+O43</f>
        <v>233</v>
      </c>
    </row>
    <row r="44" spans="1:18" ht="19.5" x14ac:dyDescent="0.3">
      <c r="A44" s="187" t="s">
        <v>28</v>
      </c>
      <c r="B44" s="144" t="s">
        <v>106</v>
      </c>
      <c r="C44" s="141">
        <v>39770</v>
      </c>
      <c r="D44" s="140">
        <v>3</v>
      </c>
      <c r="E44" s="14">
        <v>35</v>
      </c>
      <c r="F44" s="14">
        <v>40</v>
      </c>
      <c r="G44" s="15">
        <f>SUM(E44:F44)</f>
        <v>75</v>
      </c>
      <c r="H44" s="16">
        <f>SUM(G44-D44)</f>
        <v>72</v>
      </c>
      <c r="I44" s="17">
        <v>39</v>
      </c>
      <c r="J44" s="14">
        <v>40</v>
      </c>
      <c r="K44" s="15">
        <f>SUM(I44:J44)</f>
        <v>79</v>
      </c>
      <c r="L44" s="18">
        <f>+(K44-D44)</f>
        <v>76</v>
      </c>
      <c r="M44" s="17">
        <v>43</v>
      </c>
      <c r="N44" s="14">
        <v>37</v>
      </c>
      <c r="O44" s="15">
        <f>SUM(M44:N44)</f>
        <v>80</v>
      </c>
      <c r="P44" s="18">
        <f>+(O44-D44)</f>
        <v>77</v>
      </c>
      <c r="Q44" s="75">
        <f>SUM(H44+L44+P44)</f>
        <v>225</v>
      </c>
      <c r="R44" s="19">
        <f>+G44+K44+O44</f>
        <v>234</v>
      </c>
    </row>
    <row r="45" spans="1:18" ht="19.5" x14ac:dyDescent="0.3">
      <c r="A45" s="187" t="s">
        <v>136</v>
      </c>
      <c r="B45" s="144" t="s">
        <v>149</v>
      </c>
      <c r="C45" s="141">
        <v>39426</v>
      </c>
      <c r="D45" s="140">
        <v>1</v>
      </c>
      <c r="E45" s="14">
        <v>43</v>
      </c>
      <c r="F45" s="14">
        <v>38</v>
      </c>
      <c r="G45" s="15">
        <f>SUM(E45:F45)</f>
        <v>81</v>
      </c>
      <c r="H45" s="16">
        <f>SUM(G45-D45)</f>
        <v>80</v>
      </c>
      <c r="I45" s="17">
        <v>37</v>
      </c>
      <c r="J45" s="14">
        <v>34</v>
      </c>
      <c r="K45" s="15">
        <f>SUM(I45:J45)</f>
        <v>71</v>
      </c>
      <c r="L45" s="18">
        <f>+(K45-D45)</f>
        <v>70</v>
      </c>
      <c r="M45" s="17">
        <v>36</v>
      </c>
      <c r="N45" s="14">
        <v>47</v>
      </c>
      <c r="O45" s="15">
        <f>SUM(M45:N45)</f>
        <v>83</v>
      </c>
      <c r="P45" s="18">
        <f>+(O45-D45)</f>
        <v>82</v>
      </c>
      <c r="Q45" s="75">
        <f>SUM(H45+L45+P45)</f>
        <v>232</v>
      </c>
      <c r="R45" s="19">
        <f>+G45+K45+O45</f>
        <v>235</v>
      </c>
    </row>
    <row r="46" spans="1:18" ht="19.5" x14ac:dyDescent="0.3">
      <c r="A46" s="187" t="s">
        <v>132</v>
      </c>
      <c r="B46" s="144" t="s">
        <v>133</v>
      </c>
      <c r="C46" s="141">
        <v>39213</v>
      </c>
      <c r="D46" s="140">
        <v>4</v>
      </c>
      <c r="E46" s="14">
        <v>38</v>
      </c>
      <c r="F46" s="14">
        <v>43</v>
      </c>
      <c r="G46" s="15">
        <f>SUM(E46:F46)</f>
        <v>81</v>
      </c>
      <c r="H46" s="16">
        <f>SUM(G46-D46)</f>
        <v>77</v>
      </c>
      <c r="I46" s="17">
        <v>39</v>
      </c>
      <c r="J46" s="14">
        <v>40</v>
      </c>
      <c r="K46" s="15">
        <f>SUM(I46:J46)</f>
        <v>79</v>
      </c>
      <c r="L46" s="18">
        <f>+(K46-D46)</f>
        <v>75</v>
      </c>
      <c r="M46" s="17">
        <v>41</v>
      </c>
      <c r="N46" s="14">
        <v>36</v>
      </c>
      <c r="O46" s="15">
        <f>SUM(M46:N46)</f>
        <v>77</v>
      </c>
      <c r="P46" s="18">
        <f>+(O46-D46)</f>
        <v>73</v>
      </c>
      <c r="Q46" s="75">
        <f>SUM(H46+L46+P46)</f>
        <v>225</v>
      </c>
      <c r="R46" s="19">
        <f>+G46+K46+O46</f>
        <v>237</v>
      </c>
    </row>
    <row r="47" spans="1:18" ht="19.5" x14ac:dyDescent="0.3">
      <c r="A47" s="187" t="s">
        <v>163</v>
      </c>
      <c r="B47" s="144" t="s">
        <v>166</v>
      </c>
      <c r="C47" s="141">
        <v>40491</v>
      </c>
      <c r="D47" s="140">
        <v>6</v>
      </c>
      <c r="E47" s="14">
        <v>39</v>
      </c>
      <c r="F47" s="14">
        <v>38</v>
      </c>
      <c r="G47" s="15">
        <f>SUM(E47:F47)</f>
        <v>77</v>
      </c>
      <c r="H47" s="16">
        <f>SUM(G47-D47)</f>
        <v>71</v>
      </c>
      <c r="I47" s="17">
        <v>42</v>
      </c>
      <c r="J47" s="14">
        <v>38</v>
      </c>
      <c r="K47" s="15">
        <f>SUM(I47:J47)</f>
        <v>80</v>
      </c>
      <c r="L47" s="18">
        <f>+(K47-D47)</f>
        <v>74</v>
      </c>
      <c r="M47" s="17">
        <v>41</v>
      </c>
      <c r="N47" s="14">
        <v>40</v>
      </c>
      <c r="O47" s="15">
        <f>SUM(M47:N47)</f>
        <v>81</v>
      </c>
      <c r="P47" s="18">
        <f>+(O47-D47)</f>
        <v>75</v>
      </c>
      <c r="Q47" s="75">
        <f>SUM(H47+L47+P47)</f>
        <v>220</v>
      </c>
      <c r="R47" s="19">
        <f>+G47+K47+O47</f>
        <v>238</v>
      </c>
    </row>
    <row r="48" spans="1:18" ht="19.5" x14ac:dyDescent="0.3">
      <c r="A48" s="187" t="s">
        <v>162</v>
      </c>
      <c r="B48" s="144" t="s">
        <v>92</v>
      </c>
      <c r="C48" s="141">
        <v>40437</v>
      </c>
      <c r="D48" s="140">
        <v>8</v>
      </c>
      <c r="E48" s="14">
        <v>41</v>
      </c>
      <c r="F48" s="14">
        <v>43</v>
      </c>
      <c r="G48" s="15">
        <f>SUM(E48:F48)</f>
        <v>84</v>
      </c>
      <c r="H48" s="16">
        <f>SUM(G48-D48)</f>
        <v>76</v>
      </c>
      <c r="I48" s="17">
        <v>35</v>
      </c>
      <c r="J48" s="14">
        <v>42</v>
      </c>
      <c r="K48" s="15">
        <f>SUM(I48:J48)</f>
        <v>77</v>
      </c>
      <c r="L48" s="18">
        <f>+(K48-D48)</f>
        <v>69</v>
      </c>
      <c r="M48" s="17">
        <v>36</v>
      </c>
      <c r="N48" s="14">
        <v>43</v>
      </c>
      <c r="O48" s="15">
        <f>SUM(M48:N48)</f>
        <v>79</v>
      </c>
      <c r="P48" s="18">
        <f>+(O48-D48)</f>
        <v>71</v>
      </c>
      <c r="Q48" s="75">
        <f>SUM(H48+L48+P48)</f>
        <v>216</v>
      </c>
      <c r="R48" s="19">
        <f>+G48+K48+O48</f>
        <v>240</v>
      </c>
    </row>
    <row r="49" spans="1:18" ht="19.5" x14ac:dyDescent="0.3">
      <c r="A49" s="187" t="s">
        <v>121</v>
      </c>
      <c r="B49" s="144" t="s">
        <v>106</v>
      </c>
      <c r="C49" s="141">
        <v>38848</v>
      </c>
      <c r="D49" s="140">
        <v>2</v>
      </c>
      <c r="E49" s="14">
        <v>41</v>
      </c>
      <c r="F49" s="14">
        <v>45</v>
      </c>
      <c r="G49" s="15">
        <f>SUM(E49:F49)</f>
        <v>86</v>
      </c>
      <c r="H49" s="16">
        <f>SUM(G49-D49)</f>
        <v>84</v>
      </c>
      <c r="I49" s="17">
        <v>35</v>
      </c>
      <c r="J49" s="14">
        <v>39</v>
      </c>
      <c r="K49" s="15">
        <f>SUM(I49:J49)</f>
        <v>74</v>
      </c>
      <c r="L49" s="18">
        <f>+(K49-D49)</f>
        <v>72</v>
      </c>
      <c r="M49" s="17">
        <v>38</v>
      </c>
      <c r="N49" s="14">
        <v>42</v>
      </c>
      <c r="O49" s="15">
        <f>SUM(M49:N49)</f>
        <v>80</v>
      </c>
      <c r="P49" s="18">
        <f>+(O49-D49)</f>
        <v>78</v>
      </c>
      <c r="Q49" s="75">
        <f>SUM(H49+L49+P49)</f>
        <v>234</v>
      </c>
      <c r="R49" s="19">
        <f>+G49+K49+O49</f>
        <v>240</v>
      </c>
    </row>
    <row r="50" spans="1:18" ht="19.5" x14ac:dyDescent="0.3">
      <c r="A50" s="187" t="s">
        <v>35</v>
      </c>
      <c r="B50" s="144" t="s">
        <v>106</v>
      </c>
      <c r="C50" s="141">
        <v>39205</v>
      </c>
      <c r="D50" s="140">
        <v>3</v>
      </c>
      <c r="E50" s="14">
        <v>39</v>
      </c>
      <c r="F50" s="14">
        <v>41</v>
      </c>
      <c r="G50" s="15">
        <f>SUM(E50:F50)</f>
        <v>80</v>
      </c>
      <c r="H50" s="16">
        <f>SUM(G50-D50)</f>
        <v>77</v>
      </c>
      <c r="I50" s="17">
        <v>37</v>
      </c>
      <c r="J50" s="14">
        <v>41</v>
      </c>
      <c r="K50" s="15">
        <f>SUM(I50:J50)</f>
        <v>78</v>
      </c>
      <c r="L50" s="18">
        <f>+(K50-D50)</f>
        <v>75</v>
      </c>
      <c r="M50" s="17">
        <v>40</v>
      </c>
      <c r="N50" s="14">
        <v>42</v>
      </c>
      <c r="O50" s="15">
        <f>SUM(M50:N50)</f>
        <v>82</v>
      </c>
      <c r="P50" s="18">
        <f>+(O50-D50)</f>
        <v>79</v>
      </c>
      <c r="Q50" s="75">
        <f>SUM(H50+L50+P50)</f>
        <v>231</v>
      </c>
      <c r="R50" s="19">
        <f>+G50+K50+O50</f>
        <v>240</v>
      </c>
    </row>
    <row r="51" spans="1:18" ht="19.5" x14ac:dyDescent="0.3">
      <c r="A51" s="187" t="s">
        <v>141</v>
      </c>
      <c r="B51" s="144" t="s">
        <v>75</v>
      </c>
      <c r="C51" s="141">
        <v>39791</v>
      </c>
      <c r="D51" s="140">
        <v>5</v>
      </c>
      <c r="E51" s="14">
        <v>40</v>
      </c>
      <c r="F51" s="14">
        <v>45</v>
      </c>
      <c r="G51" s="15">
        <f>SUM(E51:F51)</f>
        <v>85</v>
      </c>
      <c r="H51" s="16">
        <f>SUM(G51-D51)</f>
        <v>80</v>
      </c>
      <c r="I51" s="17">
        <v>41</v>
      </c>
      <c r="J51" s="14">
        <v>41</v>
      </c>
      <c r="K51" s="15">
        <f>SUM(I51:J51)</f>
        <v>82</v>
      </c>
      <c r="L51" s="18">
        <f>+(K51-D51)</f>
        <v>77</v>
      </c>
      <c r="M51" s="17">
        <v>40</v>
      </c>
      <c r="N51" s="14">
        <v>36</v>
      </c>
      <c r="O51" s="15">
        <f>SUM(M51:N51)</f>
        <v>76</v>
      </c>
      <c r="P51" s="18">
        <f>+(O51-D51)</f>
        <v>71</v>
      </c>
      <c r="Q51" s="75">
        <f>SUM(H51+L51+P51)</f>
        <v>228</v>
      </c>
      <c r="R51" s="19">
        <f>+G51+K51+O51</f>
        <v>243</v>
      </c>
    </row>
    <row r="52" spans="1:18" ht="19.5" x14ac:dyDescent="0.3">
      <c r="A52" s="187" t="s">
        <v>26</v>
      </c>
      <c r="B52" s="144" t="s">
        <v>106</v>
      </c>
      <c r="C52" s="141">
        <v>39755</v>
      </c>
      <c r="D52" s="140">
        <v>7</v>
      </c>
      <c r="E52" s="14">
        <v>43</v>
      </c>
      <c r="F52" s="14">
        <v>40</v>
      </c>
      <c r="G52" s="15">
        <f>SUM(E52:F52)</f>
        <v>83</v>
      </c>
      <c r="H52" s="16">
        <f>SUM(G52-D52)</f>
        <v>76</v>
      </c>
      <c r="I52" s="17">
        <v>44</v>
      </c>
      <c r="J52" s="14">
        <v>39</v>
      </c>
      <c r="K52" s="15">
        <f>SUM(I52:J52)</f>
        <v>83</v>
      </c>
      <c r="L52" s="18">
        <f>+(K52-D52)</f>
        <v>76</v>
      </c>
      <c r="M52" s="17">
        <v>41</v>
      </c>
      <c r="N52" s="14">
        <v>37</v>
      </c>
      <c r="O52" s="15">
        <f>SUM(M52:N52)</f>
        <v>78</v>
      </c>
      <c r="P52" s="18">
        <f>+(O52-D52)</f>
        <v>71</v>
      </c>
      <c r="Q52" s="75">
        <f>SUM(H52+L52+P52)</f>
        <v>223</v>
      </c>
      <c r="R52" s="19">
        <f>+G52+K52+O52</f>
        <v>244</v>
      </c>
    </row>
    <row r="53" spans="1:18" ht="19.5" x14ac:dyDescent="0.3">
      <c r="A53" s="187" t="s">
        <v>151</v>
      </c>
      <c r="B53" s="144" t="s">
        <v>165</v>
      </c>
      <c r="C53" s="141">
        <v>39828</v>
      </c>
      <c r="D53" s="140">
        <v>3</v>
      </c>
      <c r="E53" s="14">
        <v>44</v>
      </c>
      <c r="F53" s="14">
        <v>40</v>
      </c>
      <c r="G53" s="15">
        <f>SUM(E53:F53)</f>
        <v>84</v>
      </c>
      <c r="H53" s="16">
        <f>SUM(G53-D53)</f>
        <v>81</v>
      </c>
      <c r="I53" s="17">
        <v>39</v>
      </c>
      <c r="J53" s="14">
        <v>39</v>
      </c>
      <c r="K53" s="15">
        <f>SUM(I53:J53)</f>
        <v>78</v>
      </c>
      <c r="L53" s="18">
        <f>+(K53-D53)</f>
        <v>75</v>
      </c>
      <c r="M53" s="17">
        <v>41</v>
      </c>
      <c r="N53" s="14">
        <v>42</v>
      </c>
      <c r="O53" s="15">
        <f>SUM(M53:N53)</f>
        <v>83</v>
      </c>
      <c r="P53" s="18">
        <f>+(O53-D53)</f>
        <v>80</v>
      </c>
      <c r="Q53" s="75">
        <f>SUM(H53+L53+P53)</f>
        <v>236</v>
      </c>
      <c r="R53" s="19">
        <f>+G53+K53+O53</f>
        <v>245</v>
      </c>
    </row>
    <row r="54" spans="1:18" ht="19.5" x14ac:dyDescent="0.3">
      <c r="A54" s="187" t="s">
        <v>156</v>
      </c>
      <c r="B54" s="144" t="s">
        <v>166</v>
      </c>
      <c r="C54" s="141">
        <v>40133</v>
      </c>
      <c r="D54" s="140">
        <v>3</v>
      </c>
      <c r="E54" s="14">
        <v>42</v>
      </c>
      <c r="F54" s="14">
        <v>42</v>
      </c>
      <c r="G54" s="15">
        <f>SUM(E54:F54)</f>
        <v>84</v>
      </c>
      <c r="H54" s="16">
        <f>SUM(G54-D54)</f>
        <v>81</v>
      </c>
      <c r="I54" s="17">
        <v>41</v>
      </c>
      <c r="J54" s="14">
        <v>43</v>
      </c>
      <c r="K54" s="15">
        <f>SUM(I54:J54)</f>
        <v>84</v>
      </c>
      <c r="L54" s="18">
        <f>+(K54-D54)</f>
        <v>81</v>
      </c>
      <c r="M54" s="17">
        <v>39</v>
      </c>
      <c r="N54" s="14">
        <v>41</v>
      </c>
      <c r="O54" s="15">
        <f>SUM(M54:N54)</f>
        <v>80</v>
      </c>
      <c r="P54" s="18">
        <f>+(O54-D54)</f>
        <v>77</v>
      </c>
      <c r="Q54" s="75">
        <f>SUM(H54+L54+P54)</f>
        <v>239</v>
      </c>
      <c r="R54" s="19">
        <f>+G54+K54+O54</f>
        <v>248</v>
      </c>
    </row>
    <row r="55" spans="1:18" ht="19.5" x14ac:dyDescent="0.3">
      <c r="A55" s="187" t="s">
        <v>126</v>
      </c>
      <c r="B55" s="144" t="s">
        <v>146</v>
      </c>
      <c r="C55" s="141">
        <v>38891</v>
      </c>
      <c r="D55" s="140">
        <v>2</v>
      </c>
      <c r="E55" s="14">
        <v>41</v>
      </c>
      <c r="F55" s="14">
        <v>40</v>
      </c>
      <c r="G55" s="15">
        <f>SUM(E55:F55)</f>
        <v>81</v>
      </c>
      <c r="H55" s="16">
        <f>SUM(G55-D55)</f>
        <v>79</v>
      </c>
      <c r="I55" s="17">
        <v>44</v>
      </c>
      <c r="J55" s="14">
        <v>41</v>
      </c>
      <c r="K55" s="15">
        <f>SUM(I55:J55)</f>
        <v>85</v>
      </c>
      <c r="L55" s="18">
        <f>+(K55-D55)</f>
        <v>83</v>
      </c>
      <c r="M55" s="17">
        <v>39</v>
      </c>
      <c r="N55" s="14">
        <v>44</v>
      </c>
      <c r="O55" s="15">
        <f>SUM(M55:N55)</f>
        <v>83</v>
      </c>
      <c r="P55" s="18">
        <f>+(O55-D55)</f>
        <v>81</v>
      </c>
      <c r="Q55" s="75">
        <f>SUM(H55+L55+P55)</f>
        <v>243</v>
      </c>
      <c r="R55" s="19">
        <f>+G55+K55+O55</f>
        <v>249</v>
      </c>
    </row>
    <row r="56" spans="1:18" ht="19.5" x14ac:dyDescent="0.3">
      <c r="A56" s="187" t="s">
        <v>153</v>
      </c>
      <c r="B56" s="144" t="s">
        <v>92</v>
      </c>
      <c r="C56" s="141">
        <v>40007</v>
      </c>
      <c r="D56" s="140">
        <v>5</v>
      </c>
      <c r="E56" s="14">
        <v>39</v>
      </c>
      <c r="F56" s="14">
        <v>44</v>
      </c>
      <c r="G56" s="15">
        <f>SUM(E56:F56)</f>
        <v>83</v>
      </c>
      <c r="H56" s="16">
        <f>SUM(G56-D56)</f>
        <v>78</v>
      </c>
      <c r="I56" s="17">
        <v>38</v>
      </c>
      <c r="J56" s="14">
        <v>48</v>
      </c>
      <c r="K56" s="15">
        <f>SUM(I56:J56)</f>
        <v>86</v>
      </c>
      <c r="L56" s="18">
        <f>+(K56-D56)</f>
        <v>81</v>
      </c>
      <c r="M56" s="17">
        <v>43</v>
      </c>
      <c r="N56" s="14">
        <v>39</v>
      </c>
      <c r="O56" s="15">
        <f>SUM(M56:N56)</f>
        <v>82</v>
      </c>
      <c r="P56" s="18">
        <f>+(O56-D56)</f>
        <v>77</v>
      </c>
      <c r="Q56" s="75">
        <f>SUM(H56+L56+P56)</f>
        <v>236</v>
      </c>
      <c r="R56" s="19">
        <f>+G56+K56+O56</f>
        <v>251</v>
      </c>
    </row>
    <row r="57" spans="1:18" ht="19.5" x14ac:dyDescent="0.3">
      <c r="A57" s="187" t="s">
        <v>25</v>
      </c>
      <c r="B57" s="144" t="s">
        <v>77</v>
      </c>
      <c r="C57" s="141">
        <v>39994</v>
      </c>
      <c r="D57" s="140">
        <v>14</v>
      </c>
      <c r="E57" s="14">
        <v>38</v>
      </c>
      <c r="F57" s="14">
        <v>39</v>
      </c>
      <c r="G57" s="15">
        <f>SUM(E57:F57)</f>
        <v>77</v>
      </c>
      <c r="H57" s="16">
        <f>SUM(G57-D57)</f>
        <v>63</v>
      </c>
      <c r="I57" s="17">
        <v>42</v>
      </c>
      <c r="J57" s="14">
        <v>47</v>
      </c>
      <c r="K57" s="15">
        <f>SUM(I57:J57)</f>
        <v>89</v>
      </c>
      <c r="L57" s="18">
        <f>+(K57-D57)</f>
        <v>75</v>
      </c>
      <c r="M57" s="17">
        <v>43</v>
      </c>
      <c r="N57" s="14">
        <v>43</v>
      </c>
      <c r="O57" s="15">
        <f>SUM(M57:N57)</f>
        <v>86</v>
      </c>
      <c r="P57" s="18">
        <f>+(O57-D57)</f>
        <v>72</v>
      </c>
      <c r="Q57" s="75">
        <f>SUM(H57+L57+P57)</f>
        <v>210</v>
      </c>
      <c r="R57" s="19">
        <f>+G57+K57+O57</f>
        <v>252</v>
      </c>
    </row>
    <row r="58" spans="1:18" ht="19.5" x14ac:dyDescent="0.3">
      <c r="A58" s="187" t="s">
        <v>138</v>
      </c>
      <c r="B58" s="144" t="s">
        <v>116</v>
      </c>
      <c r="C58" s="141">
        <v>39462</v>
      </c>
      <c r="D58" s="140">
        <v>6</v>
      </c>
      <c r="E58" s="14">
        <v>41</v>
      </c>
      <c r="F58" s="14">
        <v>43</v>
      </c>
      <c r="G58" s="15">
        <f>SUM(E58:F58)</f>
        <v>84</v>
      </c>
      <c r="H58" s="16">
        <f>SUM(G58-D58)</f>
        <v>78</v>
      </c>
      <c r="I58" s="17">
        <v>44</v>
      </c>
      <c r="J58" s="14">
        <v>41</v>
      </c>
      <c r="K58" s="15">
        <f>SUM(I58:J58)</f>
        <v>85</v>
      </c>
      <c r="L58" s="18">
        <f>+(K58-D58)</f>
        <v>79</v>
      </c>
      <c r="M58" s="17">
        <v>44</v>
      </c>
      <c r="N58" s="14">
        <v>40</v>
      </c>
      <c r="O58" s="15">
        <f>SUM(M58:N58)</f>
        <v>84</v>
      </c>
      <c r="P58" s="18">
        <f>+(O58-D58)</f>
        <v>78</v>
      </c>
      <c r="Q58" s="75">
        <f>SUM(H58+L58+P58)</f>
        <v>235</v>
      </c>
      <c r="R58" s="19">
        <f>+G58+K58+O58</f>
        <v>253</v>
      </c>
    </row>
    <row r="59" spans="1:18" ht="19.5" x14ac:dyDescent="0.3">
      <c r="A59" s="187" t="s">
        <v>161</v>
      </c>
      <c r="B59" s="144" t="s">
        <v>92</v>
      </c>
      <c r="C59" s="141">
        <v>40413</v>
      </c>
      <c r="D59" s="140">
        <v>8</v>
      </c>
      <c r="E59" s="14">
        <v>45</v>
      </c>
      <c r="F59" s="14">
        <v>44</v>
      </c>
      <c r="G59" s="15">
        <f>SUM(E59:F59)</f>
        <v>89</v>
      </c>
      <c r="H59" s="16">
        <f>SUM(G59-D59)</f>
        <v>81</v>
      </c>
      <c r="I59" s="17">
        <v>41</v>
      </c>
      <c r="J59" s="14">
        <v>44</v>
      </c>
      <c r="K59" s="15">
        <f>SUM(I59:J59)</f>
        <v>85</v>
      </c>
      <c r="L59" s="18">
        <f>+(K59-D59)</f>
        <v>77</v>
      </c>
      <c r="M59" s="17">
        <v>40</v>
      </c>
      <c r="N59" s="14">
        <v>42</v>
      </c>
      <c r="O59" s="15">
        <f>SUM(M59:N59)</f>
        <v>82</v>
      </c>
      <c r="P59" s="18">
        <f>+(O59-D59)</f>
        <v>74</v>
      </c>
      <c r="Q59" s="75">
        <f>SUM(H59+L59+P59)</f>
        <v>232</v>
      </c>
      <c r="R59" s="19">
        <f>+G59+K59+O59</f>
        <v>256</v>
      </c>
    </row>
    <row r="60" spans="1:18" ht="19.5" x14ac:dyDescent="0.3">
      <c r="A60" s="187" t="s">
        <v>89</v>
      </c>
      <c r="B60" s="144" t="s">
        <v>90</v>
      </c>
      <c r="C60" s="141">
        <v>38291</v>
      </c>
      <c r="D60" s="140">
        <v>7</v>
      </c>
      <c r="E60" s="14">
        <v>39</v>
      </c>
      <c r="F60" s="14">
        <v>46</v>
      </c>
      <c r="G60" s="15">
        <f>SUM(E60:F60)</f>
        <v>85</v>
      </c>
      <c r="H60" s="16">
        <f>SUM(G60-D60)</f>
        <v>78</v>
      </c>
      <c r="I60" s="17">
        <v>41</v>
      </c>
      <c r="J60" s="14">
        <v>44</v>
      </c>
      <c r="K60" s="15">
        <f>SUM(I60:J60)</f>
        <v>85</v>
      </c>
      <c r="L60" s="18">
        <f>+(K60-D60)</f>
        <v>78</v>
      </c>
      <c r="M60" s="17">
        <v>45</v>
      </c>
      <c r="N60" s="14">
        <v>43</v>
      </c>
      <c r="O60" s="15">
        <f>SUM(M60:N60)</f>
        <v>88</v>
      </c>
      <c r="P60" s="18">
        <f>+(O60-D60)</f>
        <v>81</v>
      </c>
      <c r="Q60" s="75">
        <f>SUM(H60+L60+P60)</f>
        <v>237</v>
      </c>
      <c r="R60" s="19">
        <f>+G60+K60+O60</f>
        <v>258</v>
      </c>
    </row>
    <row r="61" spans="1:18" ht="19.5" x14ac:dyDescent="0.3">
      <c r="A61" s="187" t="s">
        <v>24</v>
      </c>
      <c r="B61" s="144" t="s">
        <v>75</v>
      </c>
      <c r="C61" s="141">
        <v>39469</v>
      </c>
      <c r="D61" s="140">
        <v>4</v>
      </c>
      <c r="E61" s="14">
        <v>41</v>
      </c>
      <c r="F61" s="14">
        <v>44</v>
      </c>
      <c r="G61" s="15">
        <f>SUM(E61:F61)</f>
        <v>85</v>
      </c>
      <c r="H61" s="16">
        <f>SUM(G61-D61)</f>
        <v>81</v>
      </c>
      <c r="I61" s="17">
        <v>44</v>
      </c>
      <c r="J61" s="14">
        <v>37</v>
      </c>
      <c r="K61" s="15">
        <f>SUM(I61:J61)</f>
        <v>81</v>
      </c>
      <c r="L61" s="18">
        <f>+(K61-D61)</f>
        <v>77</v>
      </c>
      <c r="M61" s="17">
        <v>41</v>
      </c>
      <c r="N61" s="14">
        <v>51</v>
      </c>
      <c r="O61" s="15">
        <f>SUM(M61:N61)</f>
        <v>92</v>
      </c>
      <c r="P61" s="18">
        <f>+(O61-D61)</f>
        <v>88</v>
      </c>
      <c r="Q61" s="75">
        <f>SUM(H61+L61+P61)</f>
        <v>246</v>
      </c>
      <c r="R61" s="19">
        <f>+G61+K61+O61</f>
        <v>258</v>
      </c>
    </row>
    <row r="62" spans="1:18" ht="19.5" x14ac:dyDescent="0.3">
      <c r="A62" s="187" t="s">
        <v>36</v>
      </c>
      <c r="B62" s="144" t="s">
        <v>92</v>
      </c>
      <c r="C62" s="141">
        <v>39381</v>
      </c>
      <c r="D62" s="140">
        <v>13</v>
      </c>
      <c r="E62" s="14">
        <v>46</v>
      </c>
      <c r="F62" s="14">
        <v>45</v>
      </c>
      <c r="G62" s="15">
        <f>SUM(E62:F62)</f>
        <v>91</v>
      </c>
      <c r="H62" s="16">
        <f>SUM(G62-D62)</f>
        <v>78</v>
      </c>
      <c r="I62" s="17">
        <v>37</v>
      </c>
      <c r="J62" s="14">
        <v>39</v>
      </c>
      <c r="K62" s="15">
        <f>SUM(I62:J62)</f>
        <v>76</v>
      </c>
      <c r="L62" s="18">
        <f>+(K62-D62)</f>
        <v>63</v>
      </c>
      <c r="M62" s="17">
        <v>45</v>
      </c>
      <c r="N62" s="14">
        <v>49</v>
      </c>
      <c r="O62" s="15">
        <f>SUM(M62:N62)</f>
        <v>94</v>
      </c>
      <c r="P62" s="18">
        <f>+(O62-D62)</f>
        <v>81</v>
      </c>
      <c r="Q62" s="75">
        <f>SUM(H62+L62+P62)</f>
        <v>222</v>
      </c>
      <c r="R62" s="19">
        <f>+G62+K62+O62</f>
        <v>261</v>
      </c>
    </row>
    <row r="63" spans="1:18" ht="19.5" x14ac:dyDescent="0.3">
      <c r="A63" s="187" t="s">
        <v>134</v>
      </c>
      <c r="B63" s="144" t="s">
        <v>86</v>
      </c>
      <c r="C63" s="141">
        <v>39281</v>
      </c>
      <c r="D63" s="140">
        <v>9</v>
      </c>
      <c r="E63" s="14">
        <v>46</v>
      </c>
      <c r="F63" s="14">
        <v>46</v>
      </c>
      <c r="G63" s="15">
        <f>SUM(E63:F63)</f>
        <v>92</v>
      </c>
      <c r="H63" s="16">
        <f>SUM(G63-D63)</f>
        <v>83</v>
      </c>
      <c r="I63" s="17">
        <v>47</v>
      </c>
      <c r="J63" s="14">
        <v>43</v>
      </c>
      <c r="K63" s="15">
        <f>SUM(I63:J63)</f>
        <v>90</v>
      </c>
      <c r="L63" s="18">
        <f>+(K63-D63)</f>
        <v>81</v>
      </c>
      <c r="M63" s="17">
        <v>40</v>
      </c>
      <c r="N63" s="14">
        <v>40</v>
      </c>
      <c r="O63" s="15">
        <f>SUM(M63:N63)</f>
        <v>80</v>
      </c>
      <c r="P63" s="18">
        <f>+(O63-D63)</f>
        <v>71</v>
      </c>
      <c r="Q63" s="75">
        <f>SUM(H63+L63+P63)</f>
        <v>235</v>
      </c>
      <c r="R63" s="19">
        <f>+G63+K63+O63</f>
        <v>262</v>
      </c>
    </row>
    <row r="64" spans="1:18" ht="19.5" x14ac:dyDescent="0.3">
      <c r="A64" s="187" t="s">
        <v>96</v>
      </c>
      <c r="B64" s="144" t="s">
        <v>75</v>
      </c>
      <c r="C64" s="141">
        <v>38630</v>
      </c>
      <c r="D64" s="140">
        <v>11</v>
      </c>
      <c r="E64" s="14">
        <v>44</v>
      </c>
      <c r="F64" s="14">
        <v>44</v>
      </c>
      <c r="G64" s="15">
        <f>SUM(E64:F64)</f>
        <v>88</v>
      </c>
      <c r="H64" s="16">
        <f>SUM(G64-D64)</f>
        <v>77</v>
      </c>
      <c r="I64" s="17">
        <v>42</v>
      </c>
      <c r="J64" s="14">
        <v>45</v>
      </c>
      <c r="K64" s="15">
        <f>SUM(I64:J64)</f>
        <v>87</v>
      </c>
      <c r="L64" s="18">
        <f>+(K64-D64)</f>
        <v>76</v>
      </c>
      <c r="M64" s="17">
        <v>43</v>
      </c>
      <c r="N64" s="14">
        <v>45</v>
      </c>
      <c r="O64" s="15">
        <f>SUM(M64:N64)</f>
        <v>88</v>
      </c>
      <c r="P64" s="18">
        <f>+(O64-D64)</f>
        <v>77</v>
      </c>
      <c r="Q64" s="75">
        <f>SUM(H64+L64+P64)</f>
        <v>230</v>
      </c>
      <c r="R64" s="19">
        <f>+G64+K64+O64</f>
        <v>263</v>
      </c>
    </row>
    <row r="65" spans="1:18" ht="19.5" x14ac:dyDescent="0.3">
      <c r="A65" s="187" t="s">
        <v>140</v>
      </c>
      <c r="B65" s="144" t="s">
        <v>75</v>
      </c>
      <c r="C65" s="141">
        <v>39774</v>
      </c>
      <c r="D65" s="140">
        <v>17</v>
      </c>
      <c r="E65" s="14">
        <v>52</v>
      </c>
      <c r="F65" s="14">
        <v>47</v>
      </c>
      <c r="G65" s="15">
        <f>SUM(E65:F65)</f>
        <v>99</v>
      </c>
      <c r="H65" s="16">
        <f>SUM(G65-D65)</f>
        <v>82</v>
      </c>
      <c r="I65" s="17">
        <v>41</v>
      </c>
      <c r="J65" s="14">
        <v>44</v>
      </c>
      <c r="K65" s="15">
        <f>SUM(I65:J65)</f>
        <v>85</v>
      </c>
      <c r="L65" s="18">
        <f>+(K65-D65)</f>
        <v>68</v>
      </c>
      <c r="M65" s="17">
        <v>42</v>
      </c>
      <c r="N65" s="14">
        <v>51</v>
      </c>
      <c r="O65" s="15">
        <f>SUM(M65:N65)</f>
        <v>93</v>
      </c>
      <c r="P65" s="18">
        <f>+(O65-D65)</f>
        <v>76</v>
      </c>
      <c r="Q65" s="75">
        <f>SUM(H65+L65+P65)</f>
        <v>226</v>
      </c>
      <c r="R65" s="19">
        <f>+G65+K65+O65</f>
        <v>277</v>
      </c>
    </row>
    <row r="66" spans="1:18" ht="19.5" x14ac:dyDescent="0.3">
      <c r="A66" s="187" t="s">
        <v>160</v>
      </c>
      <c r="B66" s="144" t="s">
        <v>133</v>
      </c>
      <c r="C66" s="141">
        <v>40373</v>
      </c>
      <c r="D66" s="140">
        <v>17</v>
      </c>
      <c r="E66" s="14">
        <v>49</v>
      </c>
      <c r="F66" s="14">
        <v>44</v>
      </c>
      <c r="G66" s="15">
        <f>SUM(E66:F66)</f>
        <v>93</v>
      </c>
      <c r="H66" s="16">
        <f>SUM(G66-D66)</f>
        <v>76</v>
      </c>
      <c r="I66" s="17">
        <v>53</v>
      </c>
      <c r="J66" s="14">
        <v>44</v>
      </c>
      <c r="K66" s="15">
        <f>SUM(I66:J66)</f>
        <v>97</v>
      </c>
      <c r="L66" s="18">
        <f>+(K66-D66)</f>
        <v>80</v>
      </c>
      <c r="M66" s="17">
        <v>47</v>
      </c>
      <c r="N66" s="14">
        <v>45</v>
      </c>
      <c r="O66" s="15">
        <f>SUM(M66:N66)</f>
        <v>92</v>
      </c>
      <c r="P66" s="18">
        <f>+(O66-D66)</f>
        <v>75</v>
      </c>
      <c r="Q66" s="75">
        <f>SUM(H66+L66+P66)</f>
        <v>231</v>
      </c>
      <c r="R66" s="19">
        <f>+G66+K66+O66</f>
        <v>282</v>
      </c>
    </row>
    <row r="67" spans="1:18" ht="19.5" x14ac:dyDescent="0.3">
      <c r="A67" s="187" t="s">
        <v>158</v>
      </c>
      <c r="B67" s="144" t="s">
        <v>77</v>
      </c>
      <c r="C67" s="141">
        <v>40175</v>
      </c>
      <c r="D67" s="140">
        <v>15</v>
      </c>
      <c r="E67" s="14">
        <v>45</v>
      </c>
      <c r="F67" s="14">
        <v>48</v>
      </c>
      <c r="G67" s="15">
        <f>SUM(E67:F67)</f>
        <v>93</v>
      </c>
      <c r="H67" s="16">
        <f>SUM(G67-D67)</f>
        <v>78</v>
      </c>
      <c r="I67" s="17">
        <v>52</v>
      </c>
      <c r="J67" s="14">
        <v>51</v>
      </c>
      <c r="K67" s="15">
        <f>SUM(I67:J67)</f>
        <v>103</v>
      </c>
      <c r="L67" s="18">
        <f>+(K67-D67)</f>
        <v>88</v>
      </c>
      <c r="M67" s="17">
        <v>41</v>
      </c>
      <c r="N67" s="14">
        <v>46</v>
      </c>
      <c r="O67" s="15">
        <f>SUM(M67:N67)</f>
        <v>87</v>
      </c>
      <c r="P67" s="18">
        <f>+(O67-D67)</f>
        <v>72</v>
      </c>
      <c r="Q67" s="75">
        <f>SUM(H67+L67+P67)</f>
        <v>238</v>
      </c>
      <c r="R67" s="19">
        <f>+G67+K67+O67</f>
        <v>283</v>
      </c>
    </row>
    <row r="68" spans="1:18" ht="19.5" x14ac:dyDescent="0.3">
      <c r="A68" s="187" t="s">
        <v>137</v>
      </c>
      <c r="B68" s="144" t="s">
        <v>92</v>
      </c>
      <c r="C68" s="141">
        <v>39442</v>
      </c>
      <c r="D68" s="140">
        <v>19</v>
      </c>
      <c r="E68" s="14">
        <v>52</v>
      </c>
      <c r="F68" s="14">
        <v>45</v>
      </c>
      <c r="G68" s="15">
        <f>SUM(E68:F68)</f>
        <v>97</v>
      </c>
      <c r="H68" s="16">
        <f>SUM(G68-D68)</f>
        <v>78</v>
      </c>
      <c r="I68" s="17">
        <v>46</v>
      </c>
      <c r="J68" s="14">
        <v>55</v>
      </c>
      <c r="K68" s="15">
        <f>SUM(I68:J68)</f>
        <v>101</v>
      </c>
      <c r="L68" s="18">
        <f>+(K68-D68)</f>
        <v>82</v>
      </c>
      <c r="M68" s="17">
        <v>44</v>
      </c>
      <c r="N68" s="14">
        <v>45</v>
      </c>
      <c r="O68" s="15">
        <f>SUM(M68:N68)</f>
        <v>89</v>
      </c>
      <c r="P68" s="18">
        <f>+(O68-D68)</f>
        <v>70</v>
      </c>
      <c r="Q68" s="75">
        <f>SUM(H68+L68+P68)</f>
        <v>230</v>
      </c>
      <c r="R68" s="19">
        <f>+G68+K68+O68</f>
        <v>287</v>
      </c>
    </row>
    <row r="69" spans="1:18" ht="19.5" x14ac:dyDescent="0.3">
      <c r="A69" s="187" t="s">
        <v>94</v>
      </c>
      <c r="B69" s="144" t="s">
        <v>77</v>
      </c>
      <c r="C69" s="141">
        <v>38531</v>
      </c>
      <c r="D69" s="140">
        <v>29</v>
      </c>
      <c r="E69" s="14">
        <v>56</v>
      </c>
      <c r="F69" s="14">
        <v>45</v>
      </c>
      <c r="G69" s="15">
        <f>SUM(E69:F69)</f>
        <v>101</v>
      </c>
      <c r="H69" s="16">
        <f>SUM(G69-D69)</f>
        <v>72</v>
      </c>
      <c r="I69" s="17">
        <v>49</v>
      </c>
      <c r="J69" s="14">
        <v>53</v>
      </c>
      <c r="K69" s="15">
        <f>SUM(I69:J69)</f>
        <v>102</v>
      </c>
      <c r="L69" s="18">
        <f>+(K69-D69)</f>
        <v>73</v>
      </c>
      <c r="M69" s="17">
        <v>53</v>
      </c>
      <c r="N69" s="14">
        <v>57</v>
      </c>
      <c r="O69" s="15">
        <f>SUM(M69:N69)</f>
        <v>110</v>
      </c>
      <c r="P69" s="18">
        <f>+(O69-D69)</f>
        <v>81</v>
      </c>
      <c r="Q69" s="75">
        <f>SUM(H69+L69+P69)</f>
        <v>226</v>
      </c>
      <c r="R69" s="19">
        <f>+G69+K69+O69</f>
        <v>313</v>
      </c>
    </row>
    <row r="70" spans="1:18" ht="19.5" x14ac:dyDescent="0.3">
      <c r="A70" s="187" t="s">
        <v>154</v>
      </c>
      <c r="B70" s="144" t="s">
        <v>155</v>
      </c>
      <c r="C70" s="141">
        <v>40045</v>
      </c>
      <c r="D70" s="140">
        <v>32</v>
      </c>
      <c r="E70" s="14">
        <v>58</v>
      </c>
      <c r="F70" s="14">
        <v>55</v>
      </c>
      <c r="G70" s="15">
        <f>SUM(E70:F70)</f>
        <v>113</v>
      </c>
      <c r="H70" s="16">
        <f>SUM(G70-D70)</f>
        <v>81</v>
      </c>
      <c r="I70" s="17">
        <v>54</v>
      </c>
      <c r="J70" s="14">
        <v>50</v>
      </c>
      <c r="K70" s="15">
        <f>SUM(I70:J70)</f>
        <v>104</v>
      </c>
      <c r="L70" s="18">
        <f>+(K70-D70)</f>
        <v>72</v>
      </c>
      <c r="M70" s="17">
        <v>51</v>
      </c>
      <c r="N70" s="14">
        <v>59</v>
      </c>
      <c r="O70" s="15">
        <f>SUM(M70:N70)</f>
        <v>110</v>
      </c>
      <c r="P70" s="18">
        <f>+(O70-D70)</f>
        <v>78</v>
      </c>
      <c r="Q70" s="75">
        <f>SUM(H70+L70+P70)</f>
        <v>231</v>
      </c>
      <c r="R70" s="19">
        <f>+G70+K70+O70</f>
        <v>327</v>
      </c>
    </row>
    <row r="71" spans="1:18" ht="19.5" x14ac:dyDescent="0.3">
      <c r="A71" s="187" t="s">
        <v>130</v>
      </c>
      <c r="B71" s="144" t="s">
        <v>106</v>
      </c>
      <c r="C71" s="141">
        <v>39100</v>
      </c>
      <c r="D71" s="140">
        <v>28</v>
      </c>
      <c r="E71" s="14">
        <v>53</v>
      </c>
      <c r="F71" s="14">
        <v>49</v>
      </c>
      <c r="G71" s="15">
        <f>SUM(E71:F71)</f>
        <v>102</v>
      </c>
      <c r="H71" s="16">
        <f>SUM(G71-D71)</f>
        <v>74</v>
      </c>
      <c r="I71" s="17">
        <v>63</v>
      </c>
      <c r="J71" s="14">
        <v>57</v>
      </c>
      <c r="K71" s="15">
        <f>SUM(I71:J71)</f>
        <v>120</v>
      </c>
      <c r="L71" s="18">
        <f>+(K71-D71)</f>
        <v>92</v>
      </c>
      <c r="M71" s="17">
        <v>53</v>
      </c>
      <c r="N71" s="14">
        <v>60</v>
      </c>
      <c r="O71" s="15">
        <f>SUM(M71:N71)</f>
        <v>113</v>
      </c>
      <c r="P71" s="18">
        <f>+(O71-D71)</f>
        <v>85</v>
      </c>
      <c r="Q71" s="75">
        <f>SUM(H71+L71+P71)</f>
        <v>251</v>
      </c>
      <c r="R71" s="19">
        <f>+G71+K71+O71</f>
        <v>335</v>
      </c>
    </row>
    <row r="72" spans="1:18" ht="19.5" x14ac:dyDescent="0.3">
      <c r="A72" s="187" t="s">
        <v>164</v>
      </c>
      <c r="B72" s="144" t="s">
        <v>106</v>
      </c>
      <c r="C72" s="141">
        <v>40519</v>
      </c>
      <c r="D72" s="140">
        <v>34</v>
      </c>
      <c r="E72" s="14">
        <v>62</v>
      </c>
      <c r="F72" s="14">
        <v>64</v>
      </c>
      <c r="G72" s="15">
        <f>SUM(E72:F72)</f>
        <v>126</v>
      </c>
      <c r="H72" s="16">
        <f>SUM(G72-D72)</f>
        <v>92</v>
      </c>
      <c r="I72" s="17">
        <v>49</v>
      </c>
      <c r="J72" s="14">
        <v>51</v>
      </c>
      <c r="K72" s="15">
        <f>SUM(I72:J72)</f>
        <v>100</v>
      </c>
      <c r="L72" s="18">
        <f>+(K72-D72)</f>
        <v>66</v>
      </c>
      <c r="M72" s="17">
        <v>53</v>
      </c>
      <c r="N72" s="14">
        <v>60</v>
      </c>
      <c r="O72" s="15">
        <f>SUM(M72:N72)</f>
        <v>113</v>
      </c>
      <c r="P72" s="18">
        <f>+(O72-D72)</f>
        <v>79</v>
      </c>
      <c r="Q72" s="75">
        <f>SUM(H72+L72+P72)</f>
        <v>237</v>
      </c>
      <c r="R72" s="19">
        <f>+G72+K72+O72</f>
        <v>339</v>
      </c>
    </row>
    <row r="73" spans="1:18" ht="20.25" thickBot="1" x14ac:dyDescent="0.35">
      <c r="A73" s="188" t="s">
        <v>159</v>
      </c>
      <c r="B73" s="145" t="s">
        <v>92</v>
      </c>
      <c r="C73" s="142">
        <v>40211</v>
      </c>
      <c r="D73" s="407">
        <v>36</v>
      </c>
      <c r="E73" s="190">
        <v>59</v>
      </c>
      <c r="F73" s="190">
        <v>67</v>
      </c>
      <c r="G73" s="191">
        <f>SUM(E73:F73)</f>
        <v>126</v>
      </c>
      <c r="H73" s="192">
        <f>SUM(G73-D73)</f>
        <v>90</v>
      </c>
      <c r="I73" s="193">
        <v>82</v>
      </c>
      <c r="J73" s="190">
        <v>67</v>
      </c>
      <c r="K73" s="191">
        <f>SUM(I73:J73)</f>
        <v>149</v>
      </c>
      <c r="L73" s="194">
        <f>+(K73-D73)</f>
        <v>113</v>
      </c>
      <c r="M73" s="193">
        <v>60</v>
      </c>
      <c r="N73" s="190">
        <v>73</v>
      </c>
      <c r="O73" s="191">
        <f>SUM(M73:N73)</f>
        <v>133</v>
      </c>
      <c r="P73" s="194">
        <f>+(O73-D73)</f>
        <v>97</v>
      </c>
      <c r="Q73" s="195">
        <f>SUM(H73+L73+P73)</f>
        <v>300</v>
      </c>
      <c r="R73" s="196">
        <f>+G73+K73+O73</f>
        <v>408</v>
      </c>
    </row>
    <row r="74" spans="1:18" x14ac:dyDescent="0.25">
      <c r="B74" s="1"/>
      <c r="C74" s="1"/>
      <c r="D74" s="1"/>
      <c r="E74" s="1"/>
      <c r="F74" s="1"/>
      <c r="G74" s="1"/>
      <c r="H74" s="1"/>
    </row>
    <row r="75" spans="1:18" x14ac:dyDescent="0.25">
      <c r="B75" s="1"/>
      <c r="C75" s="1"/>
      <c r="D75" s="1"/>
      <c r="E75" s="1"/>
      <c r="F75" s="1"/>
      <c r="G75" s="1"/>
      <c r="H75" s="1"/>
    </row>
    <row r="76" spans="1:18" ht="23.25" x14ac:dyDescent="0.35">
      <c r="A76" s="297" t="str">
        <f>A1</f>
        <v>MAR DEL PLATA GOLF CLUB - CANCHA VIEJA -</v>
      </c>
      <c r="B76" s="297"/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</row>
    <row r="77" spans="1:18" ht="29.25" x14ac:dyDescent="0.4">
      <c r="A77" s="296" t="str">
        <f>A2</f>
        <v>VIII COPA GRAN MAESTRO</v>
      </c>
      <c r="B77" s="296"/>
      <c r="C77" s="296"/>
      <c r="D77" s="296"/>
      <c r="E77" s="296"/>
      <c r="F77" s="296"/>
      <c r="G77" s="296"/>
      <c r="H77" s="296"/>
      <c r="I77" s="296"/>
      <c r="J77" s="296"/>
      <c r="K77" s="296"/>
      <c r="L77" s="296"/>
      <c r="M77" s="296"/>
      <c r="N77" s="296"/>
      <c r="O77" s="296"/>
      <c r="P77" s="296"/>
      <c r="Q77" s="296"/>
      <c r="R77" s="296"/>
    </row>
    <row r="78" spans="1:18" x14ac:dyDescent="0.25">
      <c r="A78" s="298" t="s">
        <v>8</v>
      </c>
      <c r="B78" s="298"/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</row>
    <row r="79" spans="1:18" ht="26.25" x14ac:dyDescent="0.4">
      <c r="A79" s="299" t="s">
        <v>12</v>
      </c>
      <c r="B79" s="299"/>
      <c r="C79" s="299"/>
      <c r="D79" s="299"/>
      <c r="E79" s="299"/>
      <c r="F79" s="299"/>
      <c r="G79" s="299"/>
      <c r="H79" s="299"/>
      <c r="I79" s="299"/>
      <c r="J79" s="299"/>
      <c r="K79" s="299"/>
      <c r="L79" s="299"/>
      <c r="M79" s="299"/>
      <c r="N79" s="299"/>
      <c r="O79" s="299"/>
      <c r="P79" s="299"/>
      <c r="Q79" s="299"/>
      <c r="R79" s="299"/>
    </row>
    <row r="80" spans="1:18" ht="19.5" x14ac:dyDescent="0.3">
      <c r="A80" s="300" t="s">
        <v>44</v>
      </c>
      <c r="B80" s="300"/>
      <c r="C80" s="300"/>
      <c r="D80" s="300"/>
      <c r="E80" s="300"/>
      <c r="F80" s="300"/>
      <c r="G80" s="300"/>
      <c r="H80" s="300"/>
      <c r="I80" s="300"/>
      <c r="J80" s="300"/>
      <c r="K80" s="300"/>
      <c r="L80" s="300"/>
      <c r="M80" s="300"/>
      <c r="N80" s="300"/>
      <c r="O80" s="300"/>
      <c r="P80" s="300"/>
      <c r="Q80" s="300"/>
      <c r="R80" s="300"/>
    </row>
    <row r="81" spans="1:20" x14ac:dyDescent="0.25">
      <c r="A81" s="301" t="str">
        <f>A6</f>
        <v>15; 16 Y 17 DE JULIO DE 2024</v>
      </c>
      <c r="B81" s="301"/>
      <c r="C81" s="301"/>
      <c r="D81" s="301"/>
      <c r="E81" s="301"/>
      <c r="F81" s="301"/>
      <c r="G81" s="301"/>
      <c r="H81" s="301"/>
      <c r="I81" s="301"/>
      <c r="J81" s="301"/>
      <c r="K81" s="301"/>
      <c r="L81" s="301"/>
      <c r="M81" s="301"/>
      <c r="N81" s="301"/>
      <c r="O81" s="301"/>
      <c r="P81" s="301"/>
      <c r="Q81" s="301"/>
      <c r="R81" s="301"/>
    </row>
    <row r="82" spans="1:20" ht="20.25" thickBot="1" x14ac:dyDescent="0.35">
      <c r="A82" s="147"/>
      <c r="B82" s="7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</row>
    <row r="83" spans="1:20" ht="20.25" thickBot="1" x14ac:dyDescent="0.35">
      <c r="A83" s="302" t="s">
        <v>200</v>
      </c>
      <c r="B83" s="303"/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4"/>
    </row>
    <row r="84" spans="1:20" ht="20.25" thickBot="1" x14ac:dyDescent="0.35">
      <c r="C84" s="1"/>
      <c r="D84" s="1"/>
      <c r="E84" s="287" t="s">
        <v>47</v>
      </c>
      <c r="F84" s="288"/>
      <c r="G84" s="288"/>
      <c r="H84" s="289"/>
      <c r="I84" s="290" t="s">
        <v>48</v>
      </c>
      <c r="J84" s="291"/>
      <c r="K84" s="291"/>
      <c r="L84" s="292"/>
      <c r="M84" s="293" t="s">
        <v>49</v>
      </c>
      <c r="N84" s="294"/>
      <c r="O84" s="294"/>
      <c r="P84" s="295"/>
    </row>
    <row r="85" spans="1:20" s="146" customFormat="1" ht="20.25" thickBot="1" x14ac:dyDescent="0.35">
      <c r="A85" s="4" t="s">
        <v>6</v>
      </c>
      <c r="B85" s="78" t="s">
        <v>10</v>
      </c>
      <c r="C85" s="24" t="s">
        <v>20</v>
      </c>
      <c r="D85" s="85" t="s">
        <v>1</v>
      </c>
      <c r="E85" s="25" t="s">
        <v>2</v>
      </c>
      <c r="F85" s="25" t="s">
        <v>3</v>
      </c>
      <c r="G85" s="25" t="s">
        <v>4</v>
      </c>
      <c r="H85" s="25" t="s">
        <v>5</v>
      </c>
      <c r="I85" s="26" t="s">
        <v>2</v>
      </c>
      <c r="J85" s="26" t="s">
        <v>3</v>
      </c>
      <c r="K85" s="26" t="s">
        <v>4</v>
      </c>
      <c r="L85" s="26" t="s">
        <v>5</v>
      </c>
      <c r="M85" s="27" t="s">
        <v>2</v>
      </c>
      <c r="N85" s="27" t="s">
        <v>3</v>
      </c>
      <c r="O85" s="27" t="s">
        <v>4</v>
      </c>
      <c r="P85" s="27" t="s">
        <v>5</v>
      </c>
      <c r="Q85" s="4" t="s">
        <v>15</v>
      </c>
      <c r="R85" s="11" t="s">
        <v>14</v>
      </c>
      <c r="S85" s="1"/>
      <c r="T85" s="1"/>
    </row>
    <row r="86" spans="1:20" ht="19.5" x14ac:dyDescent="0.3">
      <c r="A86" s="187" t="s">
        <v>113</v>
      </c>
      <c r="B86" s="144" t="s">
        <v>102</v>
      </c>
      <c r="C86" s="141">
        <v>39283</v>
      </c>
      <c r="D86" s="86">
        <v>1</v>
      </c>
      <c r="E86" s="14">
        <v>35</v>
      </c>
      <c r="F86" s="14">
        <v>34</v>
      </c>
      <c r="G86" s="15">
        <f>SUM(E86:F86)</f>
        <v>69</v>
      </c>
      <c r="H86" s="16">
        <f>SUM(G86-D86)</f>
        <v>68</v>
      </c>
      <c r="I86" s="17">
        <v>36</v>
      </c>
      <c r="J86" s="14">
        <v>38</v>
      </c>
      <c r="K86" s="15">
        <f>SUM(I86:J86)</f>
        <v>74</v>
      </c>
      <c r="L86" s="18">
        <f>+(K86-D86)</f>
        <v>73</v>
      </c>
      <c r="M86" s="17">
        <v>39</v>
      </c>
      <c r="N86" s="14">
        <v>37</v>
      </c>
      <c r="O86" s="15">
        <f>SUM(M86:N86)</f>
        <v>76</v>
      </c>
      <c r="P86" s="18">
        <f>+(O86-D86)</f>
        <v>75</v>
      </c>
      <c r="Q86" s="75">
        <f>SUM(H86+L86+P86)</f>
        <v>216</v>
      </c>
      <c r="R86" s="394">
        <f>+G86+K86+O86</f>
        <v>219</v>
      </c>
    </row>
    <row r="87" spans="1:20" ht="19.5" x14ac:dyDescent="0.3">
      <c r="A87" s="187" t="s">
        <v>111</v>
      </c>
      <c r="B87" s="144" t="s">
        <v>86</v>
      </c>
      <c r="C87" s="141">
        <v>38986</v>
      </c>
      <c r="D87" s="86">
        <v>0</v>
      </c>
      <c r="E87" s="14">
        <v>33</v>
      </c>
      <c r="F87" s="14">
        <v>43</v>
      </c>
      <c r="G87" s="15">
        <f>SUM(E87:F87)</f>
        <v>76</v>
      </c>
      <c r="H87" s="16">
        <f>SUM(G87-D87)</f>
        <v>76</v>
      </c>
      <c r="I87" s="17">
        <v>34</v>
      </c>
      <c r="J87" s="14">
        <v>35</v>
      </c>
      <c r="K87" s="15">
        <f>SUM(I87:J87)</f>
        <v>69</v>
      </c>
      <c r="L87" s="18">
        <f>+(K87-D87)</f>
        <v>69</v>
      </c>
      <c r="M87" s="17">
        <v>37</v>
      </c>
      <c r="N87" s="14">
        <v>39</v>
      </c>
      <c r="O87" s="15">
        <f>SUM(M87:N87)</f>
        <v>76</v>
      </c>
      <c r="P87" s="18">
        <f>+(O87-D87)</f>
        <v>76</v>
      </c>
      <c r="Q87" s="75">
        <f>SUM(H87+L87+P87)</f>
        <v>221</v>
      </c>
      <c r="R87" s="394">
        <f>+G87+K87+O87</f>
        <v>221</v>
      </c>
    </row>
    <row r="88" spans="1:20" ht="19.5" x14ac:dyDescent="0.3">
      <c r="A88" s="187" t="s">
        <v>168</v>
      </c>
      <c r="B88" s="144" t="s">
        <v>106</v>
      </c>
      <c r="C88" s="141">
        <v>39932</v>
      </c>
      <c r="D88" s="86">
        <v>5</v>
      </c>
      <c r="E88" s="14">
        <v>38</v>
      </c>
      <c r="F88" s="14">
        <v>37</v>
      </c>
      <c r="G88" s="15">
        <f>SUM(E88:F88)</f>
        <v>75</v>
      </c>
      <c r="H88" s="16">
        <f>SUM(G88-D88)</f>
        <v>70</v>
      </c>
      <c r="I88" s="17">
        <v>39</v>
      </c>
      <c r="J88" s="14">
        <v>36</v>
      </c>
      <c r="K88" s="15">
        <f>SUM(I88:J88)</f>
        <v>75</v>
      </c>
      <c r="L88" s="18">
        <f>+(K88-D88)</f>
        <v>70</v>
      </c>
      <c r="M88" s="17">
        <v>40</v>
      </c>
      <c r="N88" s="14">
        <v>35</v>
      </c>
      <c r="O88" s="15">
        <f>SUM(M88:N88)</f>
        <v>75</v>
      </c>
      <c r="P88" s="18">
        <f>+(O88-D88)</f>
        <v>70</v>
      </c>
      <c r="Q88" s="75">
        <f>SUM(H88+L88+P88)</f>
        <v>210</v>
      </c>
      <c r="R88" s="19">
        <f t="shared" ref="R88:R109" si="0">+G88+K88+O88</f>
        <v>225</v>
      </c>
    </row>
    <row r="89" spans="1:20" ht="19.5" x14ac:dyDescent="0.3">
      <c r="A89" s="187" t="s">
        <v>41</v>
      </c>
      <c r="B89" s="144" t="s">
        <v>106</v>
      </c>
      <c r="C89" s="141">
        <v>38821</v>
      </c>
      <c r="D89" s="86">
        <v>1</v>
      </c>
      <c r="E89" s="14">
        <v>41</v>
      </c>
      <c r="F89" s="14">
        <v>37</v>
      </c>
      <c r="G89" s="15">
        <f>SUM(E89:F89)</f>
        <v>78</v>
      </c>
      <c r="H89" s="16">
        <f>SUM(G89-D89)</f>
        <v>77</v>
      </c>
      <c r="I89" s="17">
        <v>35</v>
      </c>
      <c r="J89" s="14">
        <v>41</v>
      </c>
      <c r="K89" s="15">
        <f>SUM(I89:J89)</f>
        <v>76</v>
      </c>
      <c r="L89" s="18">
        <f>+(K89-D89)</f>
        <v>75</v>
      </c>
      <c r="M89" s="17">
        <v>37</v>
      </c>
      <c r="N89" s="14">
        <v>40</v>
      </c>
      <c r="O89" s="15">
        <f>SUM(M89:N89)</f>
        <v>77</v>
      </c>
      <c r="P89" s="18">
        <f>+(O89-D89)</f>
        <v>76</v>
      </c>
      <c r="Q89" s="75">
        <f t="shared" ref="Q89:Q109" si="1">SUM(H89+L89+P89)</f>
        <v>228</v>
      </c>
      <c r="R89" s="19">
        <f t="shared" si="0"/>
        <v>231</v>
      </c>
    </row>
    <row r="90" spans="1:20" ht="19.5" x14ac:dyDescent="0.3">
      <c r="A90" s="397" t="s">
        <v>108</v>
      </c>
      <c r="B90" s="144" t="s">
        <v>86</v>
      </c>
      <c r="C90" s="141">
        <v>38257</v>
      </c>
      <c r="D90" s="86">
        <v>1</v>
      </c>
      <c r="E90" s="14">
        <v>38</v>
      </c>
      <c r="F90" s="14">
        <v>39</v>
      </c>
      <c r="G90" s="15">
        <f>SUM(E90:F90)</f>
        <v>77</v>
      </c>
      <c r="H90" s="16">
        <f>SUM(G90-D90)</f>
        <v>76</v>
      </c>
      <c r="I90" s="17">
        <v>39</v>
      </c>
      <c r="J90" s="14">
        <v>37</v>
      </c>
      <c r="K90" s="15">
        <f>SUM(I90:J90)</f>
        <v>76</v>
      </c>
      <c r="L90" s="18">
        <f>+(K90-D90)</f>
        <v>75</v>
      </c>
      <c r="M90" s="17">
        <v>38</v>
      </c>
      <c r="N90" s="14">
        <v>40</v>
      </c>
      <c r="O90" s="15">
        <f>SUM(M90:N90)</f>
        <v>78</v>
      </c>
      <c r="P90" s="18">
        <f>+(O90-D90)</f>
        <v>77</v>
      </c>
      <c r="Q90" s="75">
        <f t="shared" si="1"/>
        <v>228</v>
      </c>
      <c r="R90" s="19">
        <f t="shared" si="0"/>
        <v>231</v>
      </c>
    </row>
    <row r="91" spans="1:20" ht="19.5" x14ac:dyDescent="0.3">
      <c r="A91" s="187" t="s">
        <v>109</v>
      </c>
      <c r="B91" s="144" t="s">
        <v>86</v>
      </c>
      <c r="C91" s="141">
        <v>38873</v>
      </c>
      <c r="D91" s="86">
        <v>1</v>
      </c>
      <c r="E91" s="14">
        <v>38</v>
      </c>
      <c r="F91" s="14">
        <v>38</v>
      </c>
      <c r="G91" s="15">
        <f>SUM(E91:F91)</f>
        <v>76</v>
      </c>
      <c r="H91" s="16">
        <f>SUM(G91-D91)</f>
        <v>75</v>
      </c>
      <c r="I91" s="17">
        <v>42</v>
      </c>
      <c r="J91" s="14">
        <v>40</v>
      </c>
      <c r="K91" s="15">
        <f>SUM(I91:J91)</f>
        <v>82</v>
      </c>
      <c r="L91" s="18">
        <f>+(K91-D91)</f>
        <v>81</v>
      </c>
      <c r="M91" s="17">
        <v>35</v>
      </c>
      <c r="N91" s="14">
        <v>39</v>
      </c>
      <c r="O91" s="15">
        <f>SUM(M91:N91)</f>
        <v>74</v>
      </c>
      <c r="P91" s="18">
        <f>+(O91-D91)</f>
        <v>73</v>
      </c>
      <c r="Q91" s="75">
        <f t="shared" si="1"/>
        <v>229</v>
      </c>
      <c r="R91" s="19">
        <f t="shared" si="0"/>
        <v>232</v>
      </c>
    </row>
    <row r="92" spans="1:20" ht="19.5" x14ac:dyDescent="0.3">
      <c r="A92" s="187" t="s">
        <v>39</v>
      </c>
      <c r="B92" s="144" t="s">
        <v>115</v>
      </c>
      <c r="C92" s="141">
        <v>38989</v>
      </c>
      <c r="D92" s="86">
        <v>3</v>
      </c>
      <c r="E92" s="14">
        <v>37</v>
      </c>
      <c r="F92" s="14">
        <v>43</v>
      </c>
      <c r="G92" s="15">
        <f>SUM(E92:F92)</f>
        <v>80</v>
      </c>
      <c r="H92" s="16">
        <f>SUM(G92-D92)</f>
        <v>77</v>
      </c>
      <c r="I92" s="17">
        <v>40</v>
      </c>
      <c r="J92" s="14">
        <v>39</v>
      </c>
      <c r="K92" s="15">
        <f>SUM(I92:J92)</f>
        <v>79</v>
      </c>
      <c r="L92" s="18">
        <f>+(K92-D92)</f>
        <v>76</v>
      </c>
      <c r="M92" s="17">
        <v>42</v>
      </c>
      <c r="N92" s="14">
        <v>38</v>
      </c>
      <c r="O92" s="15">
        <f>SUM(M92:N92)</f>
        <v>80</v>
      </c>
      <c r="P92" s="18">
        <f>+(O92-D92)</f>
        <v>77</v>
      </c>
      <c r="Q92" s="75">
        <f t="shared" si="1"/>
        <v>230</v>
      </c>
      <c r="R92" s="19">
        <f t="shared" si="0"/>
        <v>239</v>
      </c>
    </row>
    <row r="93" spans="1:20" ht="19.5" x14ac:dyDescent="0.3">
      <c r="A93" s="397" t="s">
        <v>42</v>
      </c>
      <c r="B93" s="144" t="s">
        <v>90</v>
      </c>
      <c r="C93" s="141">
        <v>38411</v>
      </c>
      <c r="D93" s="86">
        <v>5</v>
      </c>
      <c r="E93" s="14">
        <v>38</v>
      </c>
      <c r="F93" s="14">
        <v>37</v>
      </c>
      <c r="G93" s="15">
        <f>SUM(E93:F93)</f>
        <v>75</v>
      </c>
      <c r="H93" s="16">
        <f>SUM(G93-D93)</f>
        <v>70</v>
      </c>
      <c r="I93" s="17">
        <v>47</v>
      </c>
      <c r="J93" s="14">
        <v>36</v>
      </c>
      <c r="K93" s="15">
        <f>SUM(I93:J93)</f>
        <v>83</v>
      </c>
      <c r="L93" s="18">
        <f>+(K93-D93)</f>
        <v>78</v>
      </c>
      <c r="M93" s="17">
        <v>44</v>
      </c>
      <c r="N93" s="14">
        <v>41</v>
      </c>
      <c r="O93" s="15">
        <f>SUM(M93:N93)</f>
        <v>85</v>
      </c>
      <c r="P93" s="18">
        <f>+(O93-D93)</f>
        <v>80</v>
      </c>
      <c r="Q93" s="75">
        <f t="shared" si="1"/>
        <v>228</v>
      </c>
      <c r="R93" s="19">
        <f t="shared" si="0"/>
        <v>243</v>
      </c>
    </row>
    <row r="94" spans="1:20" ht="19.5" x14ac:dyDescent="0.3">
      <c r="A94" s="397" t="s">
        <v>107</v>
      </c>
      <c r="B94" s="144" t="s">
        <v>77</v>
      </c>
      <c r="C94" s="141">
        <v>37876</v>
      </c>
      <c r="D94" s="86">
        <v>5</v>
      </c>
      <c r="E94" s="14">
        <v>38</v>
      </c>
      <c r="F94" s="14">
        <v>42</v>
      </c>
      <c r="G94" s="15">
        <f>SUM(E94:F94)</f>
        <v>80</v>
      </c>
      <c r="H94" s="16">
        <f>SUM(G94-D94)</f>
        <v>75</v>
      </c>
      <c r="I94" s="17">
        <v>41</v>
      </c>
      <c r="J94" s="14">
        <v>43</v>
      </c>
      <c r="K94" s="15">
        <f>SUM(I94:J94)</f>
        <v>84</v>
      </c>
      <c r="L94" s="18">
        <f>+(K94-D94)</f>
        <v>79</v>
      </c>
      <c r="M94" s="17">
        <v>41</v>
      </c>
      <c r="N94" s="14">
        <v>40</v>
      </c>
      <c r="O94" s="15">
        <f>SUM(M94:N94)</f>
        <v>81</v>
      </c>
      <c r="P94" s="18">
        <f>+(O94-D94)</f>
        <v>76</v>
      </c>
      <c r="Q94" s="75">
        <f t="shared" si="1"/>
        <v>230</v>
      </c>
      <c r="R94" s="19">
        <f t="shared" si="0"/>
        <v>245</v>
      </c>
    </row>
    <row r="95" spans="1:20" ht="19.5" x14ac:dyDescent="0.3">
      <c r="A95" s="187" t="s">
        <v>114</v>
      </c>
      <c r="B95" s="144" t="s">
        <v>116</v>
      </c>
      <c r="C95" s="141">
        <v>39286</v>
      </c>
      <c r="D95" s="86">
        <v>3</v>
      </c>
      <c r="E95" s="14">
        <v>44</v>
      </c>
      <c r="F95" s="14">
        <v>43</v>
      </c>
      <c r="G95" s="15">
        <f>SUM(E95:F95)</f>
        <v>87</v>
      </c>
      <c r="H95" s="16">
        <f>SUM(G95-D95)</f>
        <v>84</v>
      </c>
      <c r="I95" s="17">
        <v>38</v>
      </c>
      <c r="J95" s="14">
        <v>40</v>
      </c>
      <c r="K95" s="15">
        <f>SUM(I95:J95)</f>
        <v>78</v>
      </c>
      <c r="L95" s="18">
        <f>+(K95-D95)</f>
        <v>75</v>
      </c>
      <c r="M95" s="17">
        <v>40</v>
      </c>
      <c r="N95" s="14">
        <v>43</v>
      </c>
      <c r="O95" s="15">
        <f>SUM(M95:N95)</f>
        <v>83</v>
      </c>
      <c r="P95" s="18">
        <f>+(O95-D95)</f>
        <v>80</v>
      </c>
      <c r="Q95" s="75">
        <f t="shared" si="1"/>
        <v>239</v>
      </c>
      <c r="R95" s="19">
        <f t="shared" si="0"/>
        <v>248</v>
      </c>
    </row>
    <row r="96" spans="1:20" ht="19.5" x14ac:dyDescent="0.3">
      <c r="A96" s="187" t="s">
        <v>38</v>
      </c>
      <c r="B96" s="144" t="s">
        <v>106</v>
      </c>
      <c r="C96" s="141">
        <v>38803</v>
      </c>
      <c r="D96" s="86">
        <v>5</v>
      </c>
      <c r="E96" s="14">
        <v>41</v>
      </c>
      <c r="F96" s="14">
        <v>43</v>
      </c>
      <c r="G96" s="15">
        <f>SUM(E96:F96)</f>
        <v>84</v>
      </c>
      <c r="H96" s="16">
        <f>SUM(G96-D96)</f>
        <v>79</v>
      </c>
      <c r="I96" s="17">
        <v>39</v>
      </c>
      <c r="J96" s="14">
        <v>42</v>
      </c>
      <c r="K96" s="15">
        <f>SUM(I96:J96)</f>
        <v>81</v>
      </c>
      <c r="L96" s="18">
        <f>+(K96-D96)</f>
        <v>76</v>
      </c>
      <c r="M96" s="17">
        <v>39</v>
      </c>
      <c r="N96" s="14">
        <v>45</v>
      </c>
      <c r="O96" s="15">
        <f>SUM(M96:N96)</f>
        <v>84</v>
      </c>
      <c r="P96" s="18">
        <f>+(O96-D96)</f>
        <v>79</v>
      </c>
      <c r="Q96" s="75">
        <f t="shared" si="1"/>
        <v>234</v>
      </c>
      <c r="R96" s="19">
        <f t="shared" si="0"/>
        <v>249</v>
      </c>
    </row>
    <row r="97" spans="1:18" ht="19.5" x14ac:dyDescent="0.3">
      <c r="A97" s="187" t="s">
        <v>172</v>
      </c>
      <c r="B97" s="144" t="s">
        <v>106</v>
      </c>
      <c r="C97" s="141">
        <v>40616</v>
      </c>
      <c r="D97" s="86">
        <v>10</v>
      </c>
      <c r="E97" s="14">
        <v>46</v>
      </c>
      <c r="F97" s="14">
        <v>43</v>
      </c>
      <c r="G97" s="15">
        <f>SUM(E97:F97)</f>
        <v>89</v>
      </c>
      <c r="H97" s="16">
        <f>SUM(G97-D97)</f>
        <v>79</v>
      </c>
      <c r="I97" s="17">
        <v>46</v>
      </c>
      <c r="J97" s="14">
        <v>38</v>
      </c>
      <c r="K97" s="15">
        <f>SUM(I97:J97)</f>
        <v>84</v>
      </c>
      <c r="L97" s="18">
        <f>+(K97-D97)</f>
        <v>74</v>
      </c>
      <c r="M97" s="17">
        <v>42</v>
      </c>
      <c r="N97" s="14">
        <v>40</v>
      </c>
      <c r="O97" s="15">
        <f>SUM(M97:N97)</f>
        <v>82</v>
      </c>
      <c r="P97" s="18">
        <f>+(O97-D97)</f>
        <v>72</v>
      </c>
      <c r="Q97" s="75">
        <f t="shared" si="1"/>
        <v>225</v>
      </c>
      <c r="R97" s="19">
        <f t="shared" si="0"/>
        <v>255</v>
      </c>
    </row>
    <row r="98" spans="1:18" ht="19.5" x14ac:dyDescent="0.3">
      <c r="A98" s="187" t="s">
        <v>110</v>
      </c>
      <c r="B98" s="144" t="s">
        <v>90</v>
      </c>
      <c r="C98" s="141">
        <v>38885</v>
      </c>
      <c r="D98" s="86">
        <v>6</v>
      </c>
      <c r="E98" s="14">
        <v>46</v>
      </c>
      <c r="F98" s="14">
        <v>43</v>
      </c>
      <c r="G98" s="15">
        <f>SUM(E98:F98)</f>
        <v>89</v>
      </c>
      <c r="H98" s="16">
        <f>SUM(G98-D98)</f>
        <v>83</v>
      </c>
      <c r="I98" s="17">
        <v>42</v>
      </c>
      <c r="J98" s="14">
        <v>39</v>
      </c>
      <c r="K98" s="15">
        <f>SUM(I98:J98)</f>
        <v>81</v>
      </c>
      <c r="L98" s="18">
        <f>+(K98-D98)</f>
        <v>75</v>
      </c>
      <c r="M98" s="17">
        <v>40</v>
      </c>
      <c r="N98" s="14">
        <v>45</v>
      </c>
      <c r="O98" s="15">
        <f>SUM(M98:N98)</f>
        <v>85</v>
      </c>
      <c r="P98" s="18">
        <f>+(O98-D98)</f>
        <v>79</v>
      </c>
      <c r="Q98" s="75">
        <f t="shared" si="1"/>
        <v>237</v>
      </c>
      <c r="R98" s="19">
        <f t="shared" si="0"/>
        <v>255</v>
      </c>
    </row>
    <row r="99" spans="1:18" ht="19.5" x14ac:dyDescent="0.3">
      <c r="A99" s="187" t="s">
        <v>171</v>
      </c>
      <c r="B99" s="144" t="s">
        <v>177</v>
      </c>
      <c r="C99" s="141">
        <v>40361</v>
      </c>
      <c r="D99" s="86">
        <v>11</v>
      </c>
      <c r="E99" s="14">
        <v>40</v>
      </c>
      <c r="F99" s="14">
        <v>42</v>
      </c>
      <c r="G99" s="15">
        <f>SUM(E99:F99)</f>
        <v>82</v>
      </c>
      <c r="H99" s="16">
        <f>SUM(G99-D99)</f>
        <v>71</v>
      </c>
      <c r="I99" s="17">
        <v>46</v>
      </c>
      <c r="J99" s="14">
        <v>42</v>
      </c>
      <c r="K99" s="15">
        <f>SUM(I99:J99)</f>
        <v>88</v>
      </c>
      <c r="L99" s="18">
        <f>+(K99-D99)</f>
        <v>77</v>
      </c>
      <c r="M99" s="17">
        <v>43</v>
      </c>
      <c r="N99" s="14">
        <v>55</v>
      </c>
      <c r="O99" s="15">
        <f>SUM(M99:N99)</f>
        <v>98</v>
      </c>
      <c r="P99" s="18">
        <f>+(O99-D99)</f>
        <v>87</v>
      </c>
      <c r="Q99" s="75">
        <f t="shared" si="1"/>
        <v>235</v>
      </c>
      <c r="R99" s="19">
        <f t="shared" si="0"/>
        <v>268</v>
      </c>
    </row>
    <row r="100" spans="1:18" ht="19.5" x14ac:dyDescent="0.3">
      <c r="A100" s="187" t="s">
        <v>169</v>
      </c>
      <c r="B100" s="144" t="s">
        <v>77</v>
      </c>
      <c r="C100" s="141">
        <v>40056</v>
      </c>
      <c r="D100" s="86">
        <v>10</v>
      </c>
      <c r="E100" s="14">
        <v>48</v>
      </c>
      <c r="F100" s="14">
        <v>42</v>
      </c>
      <c r="G100" s="15">
        <f>SUM(E100:F100)</f>
        <v>90</v>
      </c>
      <c r="H100" s="16">
        <f>SUM(G100-D100)</f>
        <v>80</v>
      </c>
      <c r="I100" s="17">
        <v>45</v>
      </c>
      <c r="J100" s="14">
        <v>50</v>
      </c>
      <c r="K100" s="15">
        <f>SUM(I100:J100)</f>
        <v>95</v>
      </c>
      <c r="L100" s="18">
        <f>+(K100-D100)</f>
        <v>85</v>
      </c>
      <c r="M100" s="17">
        <v>45</v>
      </c>
      <c r="N100" s="14">
        <v>45</v>
      </c>
      <c r="O100" s="15">
        <f>SUM(M100:N100)</f>
        <v>90</v>
      </c>
      <c r="P100" s="18">
        <f>+(O100-D100)</f>
        <v>80</v>
      </c>
      <c r="Q100" s="75">
        <f t="shared" si="1"/>
        <v>245</v>
      </c>
      <c r="R100" s="19">
        <f t="shared" si="0"/>
        <v>275</v>
      </c>
    </row>
    <row r="101" spans="1:18" ht="19.5" x14ac:dyDescent="0.3">
      <c r="A101" s="187" t="s">
        <v>31</v>
      </c>
      <c r="B101" s="144" t="s">
        <v>86</v>
      </c>
      <c r="C101" s="141">
        <v>39869</v>
      </c>
      <c r="D101" s="86">
        <v>9</v>
      </c>
      <c r="E101" s="14">
        <v>45</v>
      </c>
      <c r="F101" s="14">
        <v>46</v>
      </c>
      <c r="G101" s="15">
        <f>SUM(E101:F101)</f>
        <v>91</v>
      </c>
      <c r="H101" s="16">
        <f>SUM(G101-D101)</f>
        <v>82</v>
      </c>
      <c r="I101" s="17">
        <v>46</v>
      </c>
      <c r="J101" s="14">
        <v>51</v>
      </c>
      <c r="K101" s="15">
        <f>SUM(I101:J101)</f>
        <v>97</v>
      </c>
      <c r="L101" s="18">
        <f>+(K101-D101)</f>
        <v>88</v>
      </c>
      <c r="M101" s="17">
        <v>46</v>
      </c>
      <c r="N101" s="14">
        <v>43</v>
      </c>
      <c r="O101" s="15">
        <f>SUM(M101:N101)</f>
        <v>89</v>
      </c>
      <c r="P101" s="18">
        <f>+(O101-D101)</f>
        <v>80</v>
      </c>
      <c r="Q101" s="75">
        <f t="shared" si="1"/>
        <v>250</v>
      </c>
      <c r="R101" s="19">
        <f t="shared" si="0"/>
        <v>277</v>
      </c>
    </row>
    <row r="102" spans="1:18" ht="19.5" x14ac:dyDescent="0.3">
      <c r="A102" s="187" t="s">
        <v>34</v>
      </c>
      <c r="B102" s="144" t="s">
        <v>106</v>
      </c>
      <c r="C102" s="141">
        <v>40415</v>
      </c>
      <c r="D102" s="86">
        <v>19</v>
      </c>
      <c r="E102" s="14">
        <v>53</v>
      </c>
      <c r="F102" s="14">
        <v>47</v>
      </c>
      <c r="G102" s="15">
        <f>SUM(E102:F102)</f>
        <v>100</v>
      </c>
      <c r="H102" s="16">
        <f>SUM(G102-D102)</f>
        <v>81</v>
      </c>
      <c r="I102" s="17">
        <v>45</v>
      </c>
      <c r="J102" s="14">
        <v>49</v>
      </c>
      <c r="K102" s="15">
        <f>SUM(I102:J102)</f>
        <v>94</v>
      </c>
      <c r="L102" s="18">
        <f>+(K102-D102)</f>
        <v>75</v>
      </c>
      <c r="M102" s="17">
        <v>47</v>
      </c>
      <c r="N102" s="14">
        <v>44</v>
      </c>
      <c r="O102" s="15">
        <f>SUM(M102:N102)</f>
        <v>91</v>
      </c>
      <c r="P102" s="18">
        <f>+(O102-D102)</f>
        <v>72</v>
      </c>
      <c r="Q102" s="75">
        <f t="shared" si="1"/>
        <v>228</v>
      </c>
      <c r="R102" s="19">
        <f t="shared" si="0"/>
        <v>285</v>
      </c>
    </row>
    <row r="103" spans="1:18" ht="19.5" x14ac:dyDescent="0.3">
      <c r="A103" s="187" t="s">
        <v>40</v>
      </c>
      <c r="B103" s="144" t="s">
        <v>77</v>
      </c>
      <c r="C103" s="141">
        <v>39177</v>
      </c>
      <c r="D103" s="86">
        <v>16</v>
      </c>
      <c r="E103" s="14">
        <v>51</v>
      </c>
      <c r="F103" s="14">
        <v>46</v>
      </c>
      <c r="G103" s="15">
        <f>SUM(E103:F103)</f>
        <v>97</v>
      </c>
      <c r="H103" s="16">
        <f>SUM(G103-D103)</f>
        <v>81</v>
      </c>
      <c r="I103" s="17">
        <v>49</v>
      </c>
      <c r="J103" s="14">
        <v>48</v>
      </c>
      <c r="K103" s="15">
        <f>SUM(I103:J103)</f>
        <v>97</v>
      </c>
      <c r="L103" s="18">
        <f>+(K103-D103)</f>
        <v>81</v>
      </c>
      <c r="M103" s="17">
        <v>45</v>
      </c>
      <c r="N103" s="14">
        <v>47</v>
      </c>
      <c r="O103" s="15">
        <f>SUM(M103:N103)</f>
        <v>92</v>
      </c>
      <c r="P103" s="18">
        <f>+(O103-D103)</f>
        <v>76</v>
      </c>
      <c r="Q103" s="75">
        <f t="shared" si="1"/>
        <v>238</v>
      </c>
      <c r="R103" s="19">
        <f t="shared" si="0"/>
        <v>286</v>
      </c>
    </row>
    <row r="104" spans="1:18" ht="19.5" x14ac:dyDescent="0.3">
      <c r="A104" s="187" t="s">
        <v>170</v>
      </c>
      <c r="B104" s="144" t="s">
        <v>106</v>
      </c>
      <c r="C104" s="141">
        <v>40112</v>
      </c>
      <c r="D104" s="86">
        <v>18</v>
      </c>
      <c r="E104" s="14">
        <v>50</v>
      </c>
      <c r="F104" s="14">
        <v>50</v>
      </c>
      <c r="G104" s="15">
        <f>SUM(E104:F104)</f>
        <v>100</v>
      </c>
      <c r="H104" s="16">
        <f>SUM(G104-D104)</f>
        <v>82</v>
      </c>
      <c r="I104" s="17">
        <v>49</v>
      </c>
      <c r="J104" s="14">
        <v>44</v>
      </c>
      <c r="K104" s="15">
        <f>SUM(I104:J104)</f>
        <v>93</v>
      </c>
      <c r="L104" s="18">
        <f>+(K104-D104)</f>
        <v>75</v>
      </c>
      <c r="M104" s="17">
        <v>46</v>
      </c>
      <c r="N104" s="14">
        <v>49</v>
      </c>
      <c r="O104" s="15">
        <f>SUM(M104:N104)</f>
        <v>95</v>
      </c>
      <c r="P104" s="18">
        <f>+(O104-D104)</f>
        <v>77</v>
      </c>
      <c r="Q104" s="75">
        <f t="shared" si="1"/>
        <v>234</v>
      </c>
      <c r="R104" s="19">
        <f t="shared" si="0"/>
        <v>288</v>
      </c>
    </row>
    <row r="105" spans="1:18" ht="19.5" x14ac:dyDescent="0.3">
      <c r="A105" s="187" t="s">
        <v>167</v>
      </c>
      <c r="B105" s="144" t="s">
        <v>90</v>
      </c>
      <c r="C105" s="141">
        <v>39930</v>
      </c>
      <c r="D105" s="86">
        <v>19</v>
      </c>
      <c r="E105" s="14">
        <v>45</v>
      </c>
      <c r="F105" s="14">
        <v>49</v>
      </c>
      <c r="G105" s="15">
        <f>SUM(E105:F105)</f>
        <v>94</v>
      </c>
      <c r="H105" s="16">
        <f>SUM(G105-D105)</f>
        <v>75</v>
      </c>
      <c r="I105" s="17">
        <v>45</v>
      </c>
      <c r="J105" s="14">
        <v>53</v>
      </c>
      <c r="K105" s="15">
        <f>SUM(I105:J105)</f>
        <v>98</v>
      </c>
      <c r="L105" s="18">
        <f>+(K105-D105)</f>
        <v>79</v>
      </c>
      <c r="M105" s="17">
        <v>44</v>
      </c>
      <c r="N105" s="14">
        <v>52</v>
      </c>
      <c r="O105" s="15">
        <f>SUM(M105:N105)</f>
        <v>96</v>
      </c>
      <c r="P105" s="18">
        <f>+(O105-D105)</f>
        <v>77</v>
      </c>
      <c r="Q105" s="75">
        <f t="shared" si="1"/>
        <v>231</v>
      </c>
      <c r="R105" s="19">
        <f t="shared" si="0"/>
        <v>288</v>
      </c>
    </row>
    <row r="106" spans="1:18" ht="19.5" x14ac:dyDescent="0.3">
      <c r="A106" s="187" t="s">
        <v>43</v>
      </c>
      <c r="B106" s="144" t="s">
        <v>92</v>
      </c>
      <c r="C106" s="141">
        <v>40917</v>
      </c>
      <c r="D106" s="86">
        <v>19</v>
      </c>
      <c r="E106" s="14">
        <v>49</v>
      </c>
      <c r="F106" s="14">
        <v>42</v>
      </c>
      <c r="G106" s="15">
        <f>SUM(E106:F106)</f>
        <v>91</v>
      </c>
      <c r="H106" s="16">
        <f>SUM(G106-D106)</f>
        <v>72</v>
      </c>
      <c r="I106" s="17">
        <v>57</v>
      </c>
      <c r="J106" s="14">
        <v>47</v>
      </c>
      <c r="K106" s="15">
        <f>SUM(I106:J106)</f>
        <v>104</v>
      </c>
      <c r="L106" s="18">
        <f>+(K106-D106)</f>
        <v>85</v>
      </c>
      <c r="M106" s="17">
        <v>47</v>
      </c>
      <c r="N106" s="14">
        <v>48</v>
      </c>
      <c r="O106" s="15">
        <f>SUM(M106:N106)</f>
        <v>95</v>
      </c>
      <c r="P106" s="18">
        <f>+(O106-D106)</f>
        <v>76</v>
      </c>
      <c r="Q106" s="75">
        <f t="shared" si="1"/>
        <v>233</v>
      </c>
      <c r="R106" s="19">
        <f t="shared" si="0"/>
        <v>290</v>
      </c>
    </row>
    <row r="107" spans="1:18" ht="19.5" x14ac:dyDescent="0.3">
      <c r="A107" s="187" t="s">
        <v>174</v>
      </c>
      <c r="B107" s="144" t="s">
        <v>92</v>
      </c>
      <c r="C107" s="141">
        <v>41082</v>
      </c>
      <c r="D107" s="86">
        <v>28</v>
      </c>
      <c r="E107" s="14">
        <v>51</v>
      </c>
      <c r="F107" s="14">
        <v>45</v>
      </c>
      <c r="G107" s="15">
        <f>SUM(E107:F107)</f>
        <v>96</v>
      </c>
      <c r="H107" s="16">
        <f>SUM(G107-D107)</f>
        <v>68</v>
      </c>
      <c r="I107" s="17">
        <v>64</v>
      </c>
      <c r="J107" s="14">
        <v>48</v>
      </c>
      <c r="K107" s="15">
        <f>SUM(I107:J107)</f>
        <v>112</v>
      </c>
      <c r="L107" s="18">
        <f>+(K107-D107)</f>
        <v>84</v>
      </c>
      <c r="M107" s="17">
        <v>54</v>
      </c>
      <c r="N107" s="14">
        <v>53</v>
      </c>
      <c r="O107" s="15">
        <f>SUM(M107:N107)</f>
        <v>107</v>
      </c>
      <c r="P107" s="18">
        <f>+(O107-D107)</f>
        <v>79</v>
      </c>
      <c r="Q107" s="75">
        <f t="shared" si="1"/>
        <v>231</v>
      </c>
      <c r="R107" s="19">
        <f t="shared" si="0"/>
        <v>315</v>
      </c>
    </row>
    <row r="108" spans="1:18" ht="19.5" x14ac:dyDescent="0.3">
      <c r="A108" s="187" t="s">
        <v>173</v>
      </c>
      <c r="B108" s="144" t="s">
        <v>92</v>
      </c>
      <c r="C108" s="141">
        <v>40858</v>
      </c>
      <c r="D108" s="86">
        <v>34</v>
      </c>
      <c r="E108" s="14">
        <v>57</v>
      </c>
      <c r="F108" s="14">
        <v>56</v>
      </c>
      <c r="G108" s="15">
        <f>SUM(E108:F108)</f>
        <v>113</v>
      </c>
      <c r="H108" s="16">
        <f>SUM(G108-D108)</f>
        <v>79</v>
      </c>
      <c r="I108" s="17">
        <v>50</v>
      </c>
      <c r="J108" s="14">
        <v>53</v>
      </c>
      <c r="K108" s="15">
        <f>SUM(I108:J108)</f>
        <v>103</v>
      </c>
      <c r="L108" s="18">
        <f>+(K108-D108)</f>
        <v>69</v>
      </c>
      <c r="M108" s="17">
        <v>51</v>
      </c>
      <c r="N108" s="14">
        <v>54</v>
      </c>
      <c r="O108" s="15">
        <f>SUM(M108:N108)</f>
        <v>105</v>
      </c>
      <c r="P108" s="18">
        <f>+(O108-D108)</f>
        <v>71</v>
      </c>
      <c r="Q108" s="75">
        <f t="shared" si="1"/>
        <v>219</v>
      </c>
      <c r="R108" s="19">
        <f t="shared" si="0"/>
        <v>321</v>
      </c>
    </row>
    <row r="109" spans="1:18" ht="19.5" x14ac:dyDescent="0.3">
      <c r="A109" s="187" t="s">
        <v>175</v>
      </c>
      <c r="B109" s="144" t="s">
        <v>92</v>
      </c>
      <c r="C109" s="141">
        <v>41086</v>
      </c>
      <c r="D109" s="86">
        <v>36</v>
      </c>
      <c r="E109" s="14">
        <v>57</v>
      </c>
      <c r="F109" s="14">
        <v>50</v>
      </c>
      <c r="G109" s="15">
        <f>SUM(E109:F109)</f>
        <v>107</v>
      </c>
      <c r="H109" s="16">
        <f>SUM(G109-D109)</f>
        <v>71</v>
      </c>
      <c r="I109" s="17">
        <v>49</v>
      </c>
      <c r="J109" s="14">
        <v>57</v>
      </c>
      <c r="K109" s="15">
        <f>SUM(I109:J109)</f>
        <v>106</v>
      </c>
      <c r="L109" s="18">
        <f>+(K109-D109)</f>
        <v>70</v>
      </c>
      <c r="M109" s="17">
        <v>57</v>
      </c>
      <c r="N109" s="14">
        <v>53</v>
      </c>
      <c r="O109" s="15">
        <f>SUM(M109:N109)</f>
        <v>110</v>
      </c>
      <c r="P109" s="18">
        <f>+(O109-D109)</f>
        <v>74</v>
      </c>
      <c r="Q109" s="75">
        <f t="shared" si="1"/>
        <v>215</v>
      </c>
      <c r="R109" s="19">
        <f t="shared" si="0"/>
        <v>323</v>
      </c>
    </row>
    <row r="110" spans="1:18" ht="19.5" x14ac:dyDescent="0.3">
      <c r="A110" s="187" t="s">
        <v>176</v>
      </c>
      <c r="B110" s="144" t="s">
        <v>77</v>
      </c>
      <c r="C110" s="141">
        <v>41129</v>
      </c>
      <c r="D110" s="86">
        <v>33</v>
      </c>
      <c r="E110" s="14">
        <v>56</v>
      </c>
      <c r="F110" s="14">
        <v>59</v>
      </c>
      <c r="G110" s="15">
        <f>SUM(E110:F110)</f>
        <v>115</v>
      </c>
      <c r="H110" s="16">
        <f>SUM(G110-D110)</f>
        <v>82</v>
      </c>
      <c r="I110" s="17">
        <v>53</v>
      </c>
      <c r="J110" s="14">
        <v>59</v>
      </c>
      <c r="K110" s="15">
        <f>SUM(I110:J110)</f>
        <v>112</v>
      </c>
      <c r="L110" s="18">
        <f>+(K110-D110)</f>
        <v>79</v>
      </c>
      <c r="M110" s="17">
        <v>57</v>
      </c>
      <c r="N110" s="14">
        <v>56</v>
      </c>
      <c r="O110" s="15">
        <f>SUM(M110:N110)</f>
        <v>113</v>
      </c>
      <c r="P110" s="18">
        <f>+(O110-D110)</f>
        <v>80</v>
      </c>
      <c r="Q110" s="75">
        <f>SUM(H110+L110+P110)</f>
        <v>241</v>
      </c>
      <c r="R110" s="19">
        <f>+G110+K110+O110</f>
        <v>340</v>
      </c>
    </row>
    <row r="111" spans="1:18" ht="19.5" x14ac:dyDescent="0.3">
      <c r="A111" s="187" t="s">
        <v>33</v>
      </c>
      <c r="B111" s="144" t="s">
        <v>106</v>
      </c>
      <c r="C111" s="141">
        <v>41055</v>
      </c>
      <c r="D111" s="86">
        <v>33</v>
      </c>
      <c r="E111" s="14">
        <v>58</v>
      </c>
      <c r="F111" s="14">
        <v>55</v>
      </c>
      <c r="G111" s="15">
        <f>SUM(E111:F111)</f>
        <v>113</v>
      </c>
      <c r="H111" s="16">
        <f>SUM(G111-D111)</f>
        <v>80</v>
      </c>
      <c r="I111" s="17">
        <v>62</v>
      </c>
      <c r="J111" s="14">
        <v>59</v>
      </c>
      <c r="K111" s="15">
        <f>SUM(I111:J111)</f>
        <v>121</v>
      </c>
      <c r="L111" s="18">
        <f>+(K111-D111)</f>
        <v>88</v>
      </c>
      <c r="M111" s="17">
        <v>51</v>
      </c>
      <c r="N111" s="14">
        <v>56</v>
      </c>
      <c r="O111" s="15">
        <f>SUM(M111:N111)</f>
        <v>107</v>
      </c>
      <c r="P111" s="18">
        <f>+(O111-D111)</f>
        <v>74</v>
      </c>
      <c r="Q111" s="75">
        <f>SUM(H111+L111+P111)</f>
        <v>242</v>
      </c>
      <c r="R111" s="19">
        <f>+G111+K111+O111</f>
        <v>341</v>
      </c>
    </row>
    <row r="112" spans="1:18" ht="20.25" thickBot="1" x14ac:dyDescent="0.35">
      <c r="A112" s="188" t="s">
        <v>112</v>
      </c>
      <c r="B112" s="145" t="s">
        <v>77</v>
      </c>
      <c r="C112" s="142">
        <v>38987</v>
      </c>
      <c r="D112" s="189">
        <v>46</v>
      </c>
      <c r="E112" s="190">
        <v>60</v>
      </c>
      <c r="F112" s="190">
        <v>58</v>
      </c>
      <c r="G112" s="191">
        <f>SUM(E112:F112)</f>
        <v>118</v>
      </c>
      <c r="H112" s="192">
        <f>SUM(G112-D112)</f>
        <v>72</v>
      </c>
      <c r="I112" s="193">
        <v>61</v>
      </c>
      <c r="J112" s="190">
        <v>60</v>
      </c>
      <c r="K112" s="191">
        <f>SUM(I112:J112)</f>
        <v>121</v>
      </c>
      <c r="L112" s="194">
        <f>+(K112-D112)</f>
        <v>75</v>
      </c>
      <c r="M112" s="193">
        <v>61</v>
      </c>
      <c r="N112" s="190">
        <v>67</v>
      </c>
      <c r="O112" s="191">
        <f>SUM(M112:N112)</f>
        <v>128</v>
      </c>
      <c r="P112" s="194">
        <f>+(O112-D112)</f>
        <v>82</v>
      </c>
      <c r="Q112" s="195">
        <f>SUM(H112+L112+P112)</f>
        <v>229</v>
      </c>
      <c r="R112" s="196">
        <f>+G112+K112+O112</f>
        <v>367</v>
      </c>
    </row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</sheetData>
  <sortState xmlns:xlrd2="http://schemas.microsoft.com/office/spreadsheetml/2017/richdata2" ref="A86:R112">
    <sortCondition ref="R86:R112"/>
    <sortCondition ref="O86:O112"/>
    <sortCondition ref="K86:K112"/>
  </sortState>
  <mergeCells count="20">
    <mergeCell ref="A8:R8"/>
    <mergeCell ref="E9:H9"/>
    <mergeCell ref="I9:L9"/>
    <mergeCell ref="M9:P9"/>
    <mergeCell ref="A1:R1"/>
    <mergeCell ref="A2:R2"/>
    <mergeCell ref="A3:R3"/>
    <mergeCell ref="A4:R4"/>
    <mergeCell ref="A5:R5"/>
    <mergeCell ref="A6:R6"/>
    <mergeCell ref="E84:H84"/>
    <mergeCell ref="I84:L84"/>
    <mergeCell ref="M84:P84"/>
    <mergeCell ref="A77:R77"/>
    <mergeCell ref="A76:R76"/>
    <mergeCell ref="A78:R78"/>
    <mergeCell ref="A79:R79"/>
    <mergeCell ref="A80:R80"/>
    <mergeCell ref="A81:R81"/>
    <mergeCell ref="A83:R83"/>
  </mergeCells>
  <printOptions horizontalCentered="1" verticalCentered="1"/>
  <pageMargins left="0" right="0" top="0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9"/>
  <sheetViews>
    <sheetView zoomScale="70" zoomScaleNormal="70" workbookViewId="0">
      <selection sqref="A1:C1"/>
    </sheetView>
  </sheetViews>
  <sheetFormatPr baseColWidth="10" defaultRowHeight="18.75" x14ac:dyDescent="0.25"/>
  <cols>
    <col min="1" max="1" width="59.5703125" style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23.25" x14ac:dyDescent="0.35">
      <c r="A1" s="297" t="str">
        <f>'ALBATROS - 11 - 12'!A1:F1</f>
        <v>MAR DEL PLATA GOLF CLUB - CANCHA VIEJA -</v>
      </c>
      <c r="B1" s="297"/>
      <c r="C1" s="297"/>
    </row>
    <row r="2" spans="1:4" ht="29.25" x14ac:dyDescent="0.4">
      <c r="A2" s="323" t="str">
        <f>'ALBATROS - 11 - 12'!A2:F2</f>
        <v>VIII COPA GRAN MAESTRO</v>
      </c>
      <c r="B2" s="323"/>
      <c r="C2" s="323"/>
    </row>
    <row r="3" spans="1:4" ht="19.5" x14ac:dyDescent="0.3">
      <c r="A3" s="322" t="str">
        <f>'ALBATROS - 11 - 12'!A3:F3</f>
        <v>FEDERACION REGIONAL DE GOLF MAR Y SIERRAS</v>
      </c>
      <c r="B3" s="322"/>
      <c r="C3" s="322"/>
    </row>
    <row r="4" spans="1:4" ht="26.25" x14ac:dyDescent="0.4">
      <c r="A4" s="299" t="str">
        <f>'ALBATROS - 11 - 12'!A4:F4</f>
        <v>8° FECHA DEL RANKING</v>
      </c>
      <c r="B4" s="299"/>
      <c r="C4" s="299"/>
    </row>
    <row r="5" spans="1:4" ht="19.5" x14ac:dyDescent="0.3">
      <c r="A5" s="300" t="str">
        <f>'ALBATROS - 11 - 12'!A5:F5</f>
        <v>9 HOYOS MEDAL PLAY</v>
      </c>
      <c r="B5" s="300"/>
      <c r="C5" s="300"/>
    </row>
    <row r="6" spans="1:4" ht="19.5" x14ac:dyDescent="0.3">
      <c r="A6" s="318" t="str">
        <f>'ALBATROS - 11 - 12'!A6:F6</f>
        <v>MIERCOLES 17 DE JULIO DE 2024</v>
      </c>
      <c r="B6" s="318"/>
      <c r="C6" s="318"/>
    </row>
    <row r="7" spans="1:4" ht="20.25" thickBot="1" x14ac:dyDescent="0.35">
      <c r="A7" s="5"/>
      <c r="B7" s="5"/>
      <c r="C7" s="5"/>
    </row>
    <row r="8" spans="1:4" ht="20.25" thickBot="1" x14ac:dyDescent="0.35">
      <c r="A8" s="334" t="s">
        <v>64</v>
      </c>
      <c r="B8" s="335"/>
      <c r="C8" s="336"/>
    </row>
    <row r="9" spans="1:4" s="89" customFormat="1" ht="20.25" thickBot="1" x14ac:dyDescent="0.35">
      <c r="A9" s="4" t="s">
        <v>0</v>
      </c>
      <c r="B9" s="4" t="s">
        <v>10</v>
      </c>
      <c r="C9" s="4" t="s">
        <v>9</v>
      </c>
    </row>
    <row r="10" spans="1:4" ht="20.25" thickBot="1" x14ac:dyDescent="0.35">
      <c r="A10" s="82" t="s">
        <v>277</v>
      </c>
      <c r="B10" s="98" t="s">
        <v>92</v>
      </c>
      <c r="C10" s="88">
        <v>33</v>
      </c>
      <c r="D10" s="10" t="s">
        <v>16</v>
      </c>
    </row>
    <row r="11" spans="1:4" ht="20.25" thickBot="1" x14ac:dyDescent="0.35">
      <c r="A11" s="82" t="s">
        <v>276</v>
      </c>
      <c r="B11" s="98" t="s">
        <v>106</v>
      </c>
      <c r="C11" s="88">
        <v>34</v>
      </c>
      <c r="D11" s="10" t="s">
        <v>16</v>
      </c>
    </row>
    <row r="12" spans="1:4" ht="20.25" thickBot="1" x14ac:dyDescent="0.35">
      <c r="A12" s="82" t="s">
        <v>281</v>
      </c>
      <c r="B12" s="98" t="s">
        <v>90</v>
      </c>
      <c r="C12" s="88">
        <v>34</v>
      </c>
      <c r="D12" s="10" t="s">
        <v>16</v>
      </c>
    </row>
    <row r="13" spans="1:4" ht="20.25" thickBot="1" x14ac:dyDescent="0.35">
      <c r="A13" s="82" t="s">
        <v>279</v>
      </c>
      <c r="B13" s="98" t="s">
        <v>77</v>
      </c>
      <c r="C13" s="88">
        <v>35</v>
      </c>
      <c r="D13" s="10" t="s">
        <v>16</v>
      </c>
    </row>
    <row r="14" spans="1:4" ht="20.25" thickBot="1" x14ac:dyDescent="0.35">
      <c r="A14" s="82" t="s">
        <v>282</v>
      </c>
      <c r="B14" s="98" t="s">
        <v>133</v>
      </c>
      <c r="C14" s="88">
        <v>35</v>
      </c>
      <c r="D14" s="10" t="s">
        <v>16</v>
      </c>
    </row>
    <row r="15" spans="1:4" ht="20.25" thickBot="1" x14ac:dyDescent="0.35">
      <c r="A15" s="82" t="s">
        <v>275</v>
      </c>
      <c r="B15" s="98" t="s">
        <v>90</v>
      </c>
      <c r="C15" s="88">
        <v>38</v>
      </c>
      <c r="D15" s="10" t="s">
        <v>16</v>
      </c>
    </row>
    <row r="16" spans="1:4" ht="20.25" thickBot="1" x14ac:dyDescent="0.35">
      <c r="A16" s="82" t="s">
        <v>274</v>
      </c>
      <c r="B16" s="98" t="s">
        <v>90</v>
      </c>
      <c r="C16" s="88">
        <v>48</v>
      </c>
      <c r="D16" s="10" t="s">
        <v>16</v>
      </c>
    </row>
    <row r="17" spans="1:4" ht="20.25" thickBot="1" x14ac:dyDescent="0.35">
      <c r="A17" s="82" t="s">
        <v>280</v>
      </c>
      <c r="B17" s="98" t="s">
        <v>77</v>
      </c>
      <c r="C17" s="88">
        <v>50</v>
      </c>
      <c r="D17" s="10" t="s">
        <v>16</v>
      </c>
    </row>
    <row r="18" spans="1:4" ht="20.25" thickBot="1" x14ac:dyDescent="0.35">
      <c r="A18" s="409" t="s">
        <v>273</v>
      </c>
      <c r="B18" s="98" t="s">
        <v>90</v>
      </c>
      <c r="C18" s="88" t="s">
        <v>11</v>
      </c>
      <c r="D18" s="10" t="s">
        <v>16</v>
      </c>
    </row>
    <row r="19" spans="1:4" ht="20.25" thickBot="1" x14ac:dyDescent="0.35">
      <c r="A19" s="426" t="s">
        <v>278</v>
      </c>
      <c r="B19" s="424" t="s">
        <v>212</v>
      </c>
      <c r="C19" s="425" t="s">
        <v>11</v>
      </c>
      <c r="D19" s="10" t="s">
        <v>16</v>
      </c>
    </row>
  </sheetData>
  <sortState xmlns:xlrd2="http://schemas.microsoft.com/office/spreadsheetml/2017/richdata2" ref="A10:C19">
    <sortCondition ref="C10:C19"/>
  </sortState>
  <mergeCells count="7">
    <mergeCell ref="A6:C6"/>
    <mergeCell ref="A8:C8"/>
    <mergeCell ref="A1:C1"/>
    <mergeCell ref="A2:C2"/>
    <mergeCell ref="A3:C3"/>
    <mergeCell ref="A4:C4"/>
    <mergeCell ref="A5:C5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88"/>
  <sheetViews>
    <sheetView workbookViewId="0">
      <selection sqref="A1:J1"/>
    </sheetView>
  </sheetViews>
  <sheetFormatPr baseColWidth="10" defaultRowHeight="18" x14ac:dyDescent="0.25"/>
  <cols>
    <col min="1" max="1" width="5.5703125" style="22" bestFit="1" customWidth="1"/>
    <col min="2" max="2" width="3.42578125" style="9" customWidth="1"/>
    <col min="3" max="3" width="16.7109375" style="186" customWidth="1"/>
    <col min="4" max="4" width="4.7109375" style="184" customWidth="1"/>
    <col min="5" max="5" width="16.7109375" style="184" customWidth="1"/>
    <col min="6" max="6" width="4.7109375" style="184" customWidth="1"/>
    <col min="7" max="7" width="16.7109375" style="186" customWidth="1"/>
    <col min="8" max="8" width="4.7109375" style="184" customWidth="1"/>
    <col min="9" max="9" width="16.7109375" style="186" customWidth="1"/>
    <col min="10" max="10" width="4.7109375" style="184" customWidth="1"/>
    <col min="11" max="11" width="2" style="9" customWidth="1"/>
    <col min="12" max="12" width="3.7109375" customWidth="1"/>
    <col min="13" max="13" width="4" style="9" bestFit="1" customWidth="1"/>
    <col min="14" max="16384" width="11.42578125" style="9"/>
  </cols>
  <sheetData>
    <row r="1" spans="1:12" s="8" customFormat="1" ht="20.25" x14ac:dyDescent="0.2">
      <c r="A1" s="346" t="s">
        <v>186</v>
      </c>
      <c r="B1" s="346"/>
      <c r="C1" s="346"/>
      <c r="D1" s="346"/>
      <c r="E1" s="346"/>
      <c r="F1" s="346"/>
      <c r="G1" s="346"/>
      <c r="H1" s="346"/>
      <c r="I1" s="346"/>
      <c r="J1" s="346"/>
    </row>
    <row r="2" spans="1:12" s="8" customFormat="1" ht="20.25" x14ac:dyDescent="0.2">
      <c r="A2" s="346" t="s">
        <v>187</v>
      </c>
      <c r="B2" s="346"/>
      <c r="C2" s="346"/>
      <c r="D2" s="346"/>
      <c r="E2" s="346"/>
      <c r="F2" s="346"/>
      <c r="G2" s="346"/>
      <c r="H2" s="346"/>
      <c r="I2" s="346"/>
      <c r="J2" s="346"/>
    </row>
    <row r="3" spans="1:12" s="8" customFormat="1" ht="21" thickBot="1" x14ac:dyDescent="0.25">
      <c r="A3" s="148"/>
      <c r="B3" s="148"/>
      <c r="C3" s="148"/>
      <c r="D3" s="148"/>
      <c r="E3" s="148"/>
      <c r="F3" s="148"/>
      <c r="G3" s="148"/>
      <c r="H3" s="148"/>
      <c r="I3" s="148"/>
      <c r="J3" s="148"/>
    </row>
    <row r="4" spans="1:12" s="8" customFormat="1" ht="15.75" thickBot="1" x14ac:dyDescent="0.25">
      <c r="A4" s="347" t="s">
        <v>8</v>
      </c>
      <c r="B4" s="348"/>
      <c r="C4" s="348"/>
      <c r="D4" s="348"/>
      <c r="E4" s="348"/>
      <c r="F4" s="348"/>
      <c r="G4" s="348"/>
      <c r="H4" s="348"/>
      <c r="I4" s="348"/>
      <c r="J4" s="349"/>
    </row>
    <row r="5" spans="1:12" s="149" customFormat="1" ht="20.25" x14ac:dyDescent="0.2">
      <c r="A5" s="346" t="s">
        <v>59</v>
      </c>
      <c r="B5" s="346"/>
      <c r="C5" s="346"/>
      <c r="D5" s="346"/>
      <c r="E5" s="346"/>
      <c r="F5" s="346"/>
      <c r="G5" s="346"/>
      <c r="H5" s="346"/>
      <c r="I5" s="346"/>
      <c r="J5" s="346"/>
    </row>
    <row r="6" spans="1:12" s="149" customFormat="1" ht="15" x14ac:dyDescent="0.2">
      <c r="A6" s="350" t="s">
        <v>188</v>
      </c>
      <c r="B6" s="350"/>
      <c r="C6" s="350"/>
      <c r="D6" s="350"/>
      <c r="E6" s="350"/>
      <c r="F6" s="350"/>
      <c r="G6" s="350"/>
      <c r="H6" s="350"/>
      <c r="I6" s="350"/>
      <c r="J6" s="350"/>
    </row>
    <row r="7" spans="1:12" s="8" customFormat="1" ht="15" x14ac:dyDescent="0.2">
      <c r="A7" s="351" t="s">
        <v>189</v>
      </c>
      <c r="B7" s="352"/>
      <c r="C7" s="352"/>
      <c r="D7" s="352"/>
      <c r="E7" s="352"/>
      <c r="F7" s="352"/>
      <c r="G7" s="352"/>
      <c r="H7" s="352"/>
      <c r="I7" s="352"/>
      <c r="J7" s="353"/>
    </row>
    <row r="8" spans="1:12" s="149" customFormat="1" ht="16.5" thickBot="1" x14ac:dyDescent="0.3">
      <c r="A8" s="354" t="s">
        <v>190</v>
      </c>
      <c r="B8" s="354"/>
      <c r="C8" s="354"/>
      <c r="D8" s="354"/>
      <c r="E8" s="354"/>
      <c r="F8" s="354"/>
      <c r="G8" s="354"/>
      <c r="H8" s="354"/>
      <c r="I8" s="354"/>
      <c r="J8" s="354"/>
    </row>
    <row r="9" spans="1:12" s="20" customFormat="1" ht="13.5" thickBot="1" x14ac:dyDescent="0.25">
      <c r="A9" s="355" t="s">
        <v>191</v>
      </c>
      <c r="B9" s="356"/>
      <c r="C9" s="356"/>
      <c r="D9" s="356"/>
      <c r="E9" s="356"/>
      <c r="F9" s="356"/>
      <c r="G9" s="356"/>
      <c r="H9" s="356"/>
      <c r="I9" s="356"/>
      <c r="J9" s="357"/>
    </row>
    <row r="10" spans="1:12" s="20" customFormat="1" ht="13.5" thickBot="1" x14ac:dyDescent="0.25">
      <c r="A10" s="358" t="s">
        <v>192</v>
      </c>
      <c r="B10" s="359"/>
      <c r="C10" s="359"/>
      <c r="D10" s="359"/>
      <c r="E10" s="359"/>
      <c r="F10" s="359"/>
      <c r="G10" s="359"/>
      <c r="H10" s="359"/>
      <c r="I10" s="359"/>
      <c r="J10" s="360"/>
      <c r="K10" s="150"/>
    </row>
    <row r="11" spans="1:12" s="20" customFormat="1" ht="12.75" x14ac:dyDescent="0.2">
      <c r="A11" s="151">
        <v>0.34722222222222221</v>
      </c>
      <c r="B11" s="197"/>
      <c r="C11" s="152" t="s">
        <v>185</v>
      </c>
      <c r="D11" s="153">
        <v>30.4</v>
      </c>
      <c r="E11" s="152" t="s">
        <v>178</v>
      </c>
      <c r="F11" s="153">
        <v>25.1</v>
      </c>
      <c r="G11" s="152" t="s">
        <v>181</v>
      </c>
      <c r="H11" s="153">
        <v>23.1</v>
      </c>
      <c r="I11" s="152"/>
      <c r="J11" s="154"/>
      <c r="K11" s="155">
        <f t="shared" ref="K11:K40" si="0">COUNTA(C11,E11,G11,I11)</f>
        <v>3</v>
      </c>
    </row>
    <row r="12" spans="1:12" s="20" customFormat="1" ht="13.5" thickBot="1" x14ac:dyDescent="0.25">
      <c r="A12" s="151">
        <v>0.35416666666666669</v>
      </c>
      <c r="B12" s="198"/>
      <c r="C12" s="156" t="s">
        <v>183</v>
      </c>
      <c r="D12" s="157">
        <v>22.3</v>
      </c>
      <c r="E12" s="156" t="s">
        <v>179</v>
      </c>
      <c r="F12" s="157">
        <v>17.2</v>
      </c>
      <c r="G12" s="156" t="s">
        <v>182</v>
      </c>
      <c r="H12" s="157">
        <v>15.4</v>
      </c>
      <c r="I12" s="156"/>
      <c r="J12" s="158"/>
      <c r="K12" s="155">
        <f t="shared" si="0"/>
        <v>3</v>
      </c>
    </row>
    <row r="13" spans="1:12" s="20" customFormat="1" ht="13.5" thickBot="1" x14ac:dyDescent="0.25">
      <c r="A13" s="159">
        <v>0.36111111111110999</v>
      </c>
      <c r="B13" s="199"/>
      <c r="C13" s="160" t="s">
        <v>32</v>
      </c>
      <c r="D13" s="161">
        <v>14.3</v>
      </c>
      <c r="E13" s="160" t="s">
        <v>180</v>
      </c>
      <c r="F13" s="161">
        <v>8.4</v>
      </c>
      <c r="G13" s="160" t="s">
        <v>184</v>
      </c>
      <c r="H13" s="162">
        <v>8.3000000000000007</v>
      </c>
      <c r="I13" s="160"/>
      <c r="J13" s="163"/>
      <c r="K13" s="155">
        <f t="shared" si="0"/>
        <v>3</v>
      </c>
      <c r="L13" s="74">
        <f>SUM(K11:K13)</f>
        <v>9</v>
      </c>
    </row>
    <row r="14" spans="1:12" s="20" customFormat="1" ht="13.5" thickBot="1" x14ac:dyDescent="0.25">
      <c r="A14" s="358" t="s">
        <v>193</v>
      </c>
      <c r="B14" s="359"/>
      <c r="C14" s="359"/>
      <c r="D14" s="359"/>
      <c r="E14" s="359"/>
      <c r="F14" s="359"/>
      <c r="G14" s="359"/>
      <c r="H14" s="359"/>
      <c r="I14" s="359"/>
      <c r="J14" s="360"/>
      <c r="K14" s="155">
        <f t="shared" si="0"/>
        <v>0</v>
      </c>
    </row>
    <row r="15" spans="1:12" s="20" customFormat="1" ht="12.75" x14ac:dyDescent="0.2">
      <c r="A15" s="151">
        <v>0.36805555555555503</v>
      </c>
      <c r="B15" s="197"/>
      <c r="C15" s="164" t="s">
        <v>159</v>
      </c>
      <c r="D15" s="153">
        <v>33.700000000000003</v>
      </c>
      <c r="E15" s="164" t="s">
        <v>164</v>
      </c>
      <c r="F15" s="153">
        <v>31.5</v>
      </c>
      <c r="G15" s="164" t="s">
        <v>154</v>
      </c>
      <c r="H15" s="153">
        <v>29.9</v>
      </c>
      <c r="I15" s="152"/>
      <c r="J15" s="165"/>
      <c r="K15" s="155">
        <f t="shared" si="0"/>
        <v>3</v>
      </c>
    </row>
    <row r="16" spans="1:12" s="20" customFormat="1" ht="12.75" x14ac:dyDescent="0.2">
      <c r="A16" s="151">
        <v>0.374999999999999</v>
      </c>
      <c r="B16" s="198"/>
      <c r="C16" s="166" t="s">
        <v>94</v>
      </c>
      <c r="D16" s="157">
        <v>27.2</v>
      </c>
      <c r="E16" s="167" t="s">
        <v>130</v>
      </c>
      <c r="F16" s="157">
        <v>26.2</v>
      </c>
      <c r="G16" s="167" t="s">
        <v>137</v>
      </c>
      <c r="H16" s="157">
        <v>17.600000000000001</v>
      </c>
      <c r="I16" s="167" t="s">
        <v>140</v>
      </c>
      <c r="J16" s="158">
        <v>16.3</v>
      </c>
      <c r="K16" s="155">
        <f t="shared" si="0"/>
        <v>4</v>
      </c>
    </row>
    <row r="17" spans="1:12" s="20" customFormat="1" ht="12.75" x14ac:dyDescent="0.2">
      <c r="A17" s="168">
        <v>0.38194444444444298</v>
      </c>
      <c r="B17" s="198"/>
      <c r="C17" s="169" t="s">
        <v>160</v>
      </c>
      <c r="D17" s="157">
        <v>15.9</v>
      </c>
      <c r="E17" s="169" t="s">
        <v>158</v>
      </c>
      <c r="F17" s="156">
        <v>14.2</v>
      </c>
      <c r="G17" s="169" t="s">
        <v>25</v>
      </c>
      <c r="H17" s="157">
        <v>13.5</v>
      </c>
      <c r="I17" s="167" t="s">
        <v>36</v>
      </c>
      <c r="J17" s="158">
        <v>12.5</v>
      </c>
      <c r="K17" s="155">
        <f t="shared" si="0"/>
        <v>4</v>
      </c>
    </row>
    <row r="18" spans="1:12" s="20" customFormat="1" ht="12.75" x14ac:dyDescent="0.2">
      <c r="A18" s="151">
        <v>0.38888888888888701</v>
      </c>
      <c r="B18" s="198"/>
      <c r="C18" s="166" t="s">
        <v>96</v>
      </c>
      <c r="D18" s="157">
        <v>10.3</v>
      </c>
      <c r="E18" s="167" t="s">
        <v>134</v>
      </c>
      <c r="F18" s="157">
        <v>8.4</v>
      </c>
      <c r="G18" s="169" t="s">
        <v>161</v>
      </c>
      <c r="H18" s="157">
        <v>8.1</v>
      </c>
      <c r="I18" s="169" t="s">
        <v>162</v>
      </c>
      <c r="J18" s="158">
        <v>7.6</v>
      </c>
      <c r="K18" s="155">
        <f t="shared" si="0"/>
        <v>4</v>
      </c>
    </row>
    <row r="19" spans="1:12" s="20" customFormat="1" ht="12.75" x14ac:dyDescent="0.2">
      <c r="A19" s="168">
        <v>0.39583333333333098</v>
      </c>
      <c r="B19" s="198"/>
      <c r="C19" s="166" t="s">
        <v>89</v>
      </c>
      <c r="D19" s="157">
        <v>6.9</v>
      </c>
      <c r="E19" s="167" t="s">
        <v>26</v>
      </c>
      <c r="F19" s="157">
        <v>6.9</v>
      </c>
      <c r="G19" s="167" t="s">
        <v>30</v>
      </c>
      <c r="H19" s="157">
        <v>6.1</v>
      </c>
      <c r="I19" s="169" t="s">
        <v>194</v>
      </c>
      <c r="J19" s="158">
        <v>5.9</v>
      </c>
      <c r="K19" s="155">
        <f t="shared" si="0"/>
        <v>4</v>
      </c>
    </row>
    <row r="20" spans="1:12" s="20" customFormat="1" ht="12.75" x14ac:dyDescent="0.2">
      <c r="A20" s="151">
        <v>0.40277777777777601</v>
      </c>
      <c r="B20" s="198"/>
      <c r="C20" s="167" t="s">
        <v>138</v>
      </c>
      <c r="D20" s="157">
        <v>5.8</v>
      </c>
      <c r="E20" s="167" t="s">
        <v>141</v>
      </c>
      <c r="F20" s="157">
        <v>5.3</v>
      </c>
      <c r="G20" s="169" t="s">
        <v>153</v>
      </c>
      <c r="H20" s="157">
        <v>5</v>
      </c>
      <c r="I20" s="167" t="s">
        <v>27</v>
      </c>
      <c r="J20" s="158">
        <v>4.9000000000000004</v>
      </c>
      <c r="K20" s="155">
        <f t="shared" si="0"/>
        <v>4</v>
      </c>
    </row>
    <row r="21" spans="1:12" s="20" customFormat="1" ht="12.75" x14ac:dyDescent="0.2">
      <c r="A21" s="168">
        <v>0.40972222222221999</v>
      </c>
      <c r="B21" s="198"/>
      <c r="C21" s="166" t="s">
        <v>81</v>
      </c>
      <c r="D21" s="157">
        <v>4.3</v>
      </c>
      <c r="E21" s="167" t="s">
        <v>24</v>
      </c>
      <c r="F21" s="157">
        <v>4.0999999999999996</v>
      </c>
      <c r="G21" s="167" t="s">
        <v>132</v>
      </c>
      <c r="H21" s="157">
        <v>3.9</v>
      </c>
      <c r="I21" s="167" t="s">
        <v>28</v>
      </c>
      <c r="J21" s="158">
        <v>3.6</v>
      </c>
      <c r="K21" s="155">
        <f t="shared" si="0"/>
        <v>4</v>
      </c>
    </row>
    <row r="22" spans="1:12" s="20" customFormat="1" ht="12.75" x14ac:dyDescent="0.2">
      <c r="A22" s="151">
        <v>0.41666666666666402</v>
      </c>
      <c r="B22" s="198"/>
      <c r="C22" s="166" t="s">
        <v>74</v>
      </c>
      <c r="D22" s="157">
        <v>3.6</v>
      </c>
      <c r="E22" s="167" t="s">
        <v>35</v>
      </c>
      <c r="F22" s="157">
        <v>3.3</v>
      </c>
      <c r="G22" s="169" t="s">
        <v>151</v>
      </c>
      <c r="H22" s="157">
        <v>3.2</v>
      </c>
      <c r="I22" s="169" t="s">
        <v>150</v>
      </c>
      <c r="J22" s="158">
        <v>3.2</v>
      </c>
      <c r="K22" s="155">
        <f t="shared" si="0"/>
        <v>4</v>
      </c>
    </row>
    <row r="23" spans="1:12" s="20" customFormat="1" ht="12.75" x14ac:dyDescent="0.2">
      <c r="A23" s="168">
        <v>0.423611111111108</v>
      </c>
      <c r="B23" s="198"/>
      <c r="C23" s="169" t="s">
        <v>156</v>
      </c>
      <c r="D23" s="157">
        <v>3</v>
      </c>
      <c r="E23" s="167" t="s">
        <v>120</v>
      </c>
      <c r="F23" s="157">
        <v>2.9</v>
      </c>
      <c r="G23" s="167" t="s">
        <v>121</v>
      </c>
      <c r="H23" s="157">
        <v>2.8</v>
      </c>
      <c r="I23" s="167" t="s">
        <v>117</v>
      </c>
      <c r="J23" s="158">
        <v>2.7</v>
      </c>
      <c r="K23" s="155">
        <f t="shared" si="0"/>
        <v>4</v>
      </c>
    </row>
    <row r="24" spans="1:12" s="20" customFormat="1" ht="12.75" x14ac:dyDescent="0.2">
      <c r="A24" s="151">
        <v>0.43055555555555203</v>
      </c>
      <c r="B24" s="198"/>
      <c r="C24" s="166" t="s">
        <v>78</v>
      </c>
      <c r="D24" s="157">
        <v>2.6</v>
      </c>
      <c r="E24" s="167" t="s">
        <v>126</v>
      </c>
      <c r="F24" s="157">
        <v>2.2999999999999998</v>
      </c>
      <c r="G24" s="167" t="s">
        <v>127</v>
      </c>
      <c r="H24" s="157">
        <v>1.6</v>
      </c>
      <c r="I24" s="167" t="s">
        <v>136</v>
      </c>
      <c r="J24" s="158">
        <v>1.4</v>
      </c>
      <c r="K24" s="155">
        <f t="shared" si="0"/>
        <v>4</v>
      </c>
    </row>
    <row r="25" spans="1:12" s="20" customFormat="1" ht="12.75" x14ac:dyDescent="0.2">
      <c r="A25" s="168">
        <v>0.437499999999997</v>
      </c>
      <c r="B25" s="198"/>
      <c r="C25" s="169" t="s">
        <v>157</v>
      </c>
      <c r="D25" s="157">
        <v>1.3</v>
      </c>
      <c r="E25" s="169" t="s">
        <v>152</v>
      </c>
      <c r="F25" s="157">
        <v>1</v>
      </c>
      <c r="G25" s="167" t="s">
        <v>129</v>
      </c>
      <c r="H25" s="157">
        <v>1</v>
      </c>
      <c r="I25" s="167" t="s">
        <v>29</v>
      </c>
      <c r="J25" s="158">
        <v>0.6</v>
      </c>
      <c r="K25" s="155">
        <f t="shared" si="0"/>
        <v>4</v>
      </c>
    </row>
    <row r="26" spans="1:12" s="20" customFormat="1" ht="12.75" x14ac:dyDescent="0.2">
      <c r="A26" s="151">
        <v>0.44444444444444098</v>
      </c>
      <c r="B26" s="198"/>
      <c r="C26" s="167" t="s">
        <v>124</v>
      </c>
      <c r="D26" s="157">
        <v>0.5</v>
      </c>
      <c r="E26" s="167" t="s">
        <v>118</v>
      </c>
      <c r="F26" s="157">
        <v>0.5</v>
      </c>
      <c r="G26" s="166" t="s">
        <v>85</v>
      </c>
      <c r="H26" s="157">
        <v>0.4</v>
      </c>
      <c r="I26" s="167" t="s">
        <v>128</v>
      </c>
      <c r="J26" s="158">
        <v>0.2</v>
      </c>
      <c r="K26" s="155">
        <f t="shared" si="0"/>
        <v>4</v>
      </c>
    </row>
    <row r="27" spans="1:12" s="20" customFormat="1" ht="12.75" x14ac:dyDescent="0.2">
      <c r="A27" s="168">
        <v>0.45138888888888501</v>
      </c>
      <c r="B27" s="198"/>
      <c r="C27" s="167" t="s">
        <v>123</v>
      </c>
      <c r="D27" s="157">
        <v>-0.4</v>
      </c>
      <c r="E27" s="167" t="s">
        <v>139</v>
      </c>
      <c r="F27" s="157">
        <v>-0.5</v>
      </c>
      <c r="G27" s="167" t="s">
        <v>37</v>
      </c>
      <c r="H27" s="157">
        <v>-0.6</v>
      </c>
      <c r="I27" s="166" t="s">
        <v>88</v>
      </c>
      <c r="J27" s="158">
        <v>-0.7</v>
      </c>
      <c r="K27" s="155">
        <f t="shared" si="0"/>
        <v>4</v>
      </c>
    </row>
    <row r="28" spans="1:12" s="20" customFormat="1" ht="12.75" x14ac:dyDescent="0.2">
      <c r="A28" s="151">
        <v>0.45833333333332898</v>
      </c>
      <c r="B28" s="198"/>
      <c r="C28" s="166" t="s">
        <v>79</v>
      </c>
      <c r="D28" s="157">
        <v>-0.8</v>
      </c>
      <c r="E28" s="167" t="s">
        <v>122</v>
      </c>
      <c r="F28" s="157">
        <v>-0.9</v>
      </c>
      <c r="G28" s="167" t="s">
        <v>135</v>
      </c>
      <c r="H28" s="157">
        <v>-1</v>
      </c>
      <c r="I28" s="167" t="s">
        <v>125</v>
      </c>
      <c r="J28" s="158">
        <v>-1</v>
      </c>
      <c r="K28" s="155">
        <f t="shared" si="0"/>
        <v>4</v>
      </c>
    </row>
    <row r="29" spans="1:12" s="20" customFormat="1" ht="12.75" x14ac:dyDescent="0.2">
      <c r="A29" s="168">
        <v>0.46527777777777402</v>
      </c>
      <c r="B29" s="198"/>
      <c r="C29" s="167" t="s">
        <v>131</v>
      </c>
      <c r="D29" s="157">
        <v>-1.1000000000000001</v>
      </c>
      <c r="E29" s="166" t="s">
        <v>97</v>
      </c>
      <c r="F29" s="157">
        <v>-1.1000000000000001</v>
      </c>
      <c r="G29" s="166" t="s">
        <v>76</v>
      </c>
      <c r="H29" s="157">
        <v>-1.1000000000000001</v>
      </c>
      <c r="I29" s="166" t="s">
        <v>91</v>
      </c>
      <c r="J29" s="158">
        <v>-1.6</v>
      </c>
      <c r="K29" s="155">
        <f t="shared" si="0"/>
        <v>4</v>
      </c>
    </row>
    <row r="30" spans="1:12" s="20" customFormat="1" ht="13.5" thickBot="1" x14ac:dyDescent="0.25">
      <c r="A30" s="151">
        <v>0.47222222222221799</v>
      </c>
      <c r="B30" s="198"/>
      <c r="C30" s="166" t="s">
        <v>80</v>
      </c>
      <c r="D30" s="157">
        <v>-1.8</v>
      </c>
      <c r="E30" s="200" t="s">
        <v>87</v>
      </c>
      <c r="F30" s="157">
        <v>-2.2000000000000002</v>
      </c>
      <c r="G30" s="166" t="s">
        <v>93</v>
      </c>
      <c r="H30" s="157">
        <v>-2.4</v>
      </c>
      <c r="I30" s="166" t="s">
        <v>82</v>
      </c>
      <c r="J30" s="158">
        <v>-2.4</v>
      </c>
      <c r="K30" s="155">
        <v>3</v>
      </c>
    </row>
    <row r="31" spans="1:12" s="20" customFormat="1" ht="13.5" thickBot="1" x14ac:dyDescent="0.25">
      <c r="A31" s="168">
        <v>0.47916666666666202</v>
      </c>
      <c r="B31" s="208"/>
      <c r="C31" s="170" t="s">
        <v>119</v>
      </c>
      <c r="D31" s="171">
        <v>-2.5</v>
      </c>
      <c r="E31" s="172" t="s">
        <v>98</v>
      </c>
      <c r="F31" s="171">
        <v>-3.3</v>
      </c>
      <c r="G31" s="172" t="s">
        <v>95</v>
      </c>
      <c r="H31" s="171">
        <v>-3.7</v>
      </c>
      <c r="I31" s="172" t="s">
        <v>195</v>
      </c>
      <c r="J31" s="173">
        <v>-5.5</v>
      </c>
      <c r="K31" s="155">
        <f t="shared" si="0"/>
        <v>4</v>
      </c>
      <c r="L31" s="74">
        <f>SUM(K15:K31)</f>
        <v>66</v>
      </c>
    </row>
    <row r="32" spans="1:12" s="20" customFormat="1" ht="13.5" thickBot="1" x14ac:dyDescent="0.25">
      <c r="A32" s="358" t="s">
        <v>196</v>
      </c>
      <c r="B32" s="361"/>
      <c r="C32" s="361"/>
      <c r="D32" s="361"/>
      <c r="E32" s="361"/>
      <c r="F32" s="361"/>
      <c r="G32" s="361"/>
      <c r="H32" s="361"/>
      <c r="I32" s="361"/>
      <c r="J32" s="362"/>
      <c r="K32" s="155">
        <f t="shared" si="0"/>
        <v>0</v>
      </c>
    </row>
    <row r="33" spans="1:14" s="20" customFormat="1" ht="12.75" x14ac:dyDescent="0.2">
      <c r="A33" s="151">
        <v>0.486111111111106</v>
      </c>
      <c r="B33" s="197"/>
      <c r="C33" s="174" t="s">
        <v>41</v>
      </c>
      <c r="D33" s="153">
        <v>0.9</v>
      </c>
      <c r="E33" s="175" t="s">
        <v>105</v>
      </c>
      <c r="F33" s="153">
        <v>0.9</v>
      </c>
      <c r="G33" s="174" t="s">
        <v>109</v>
      </c>
      <c r="H33" s="153">
        <v>0.8</v>
      </c>
      <c r="I33" s="174" t="s">
        <v>111</v>
      </c>
      <c r="J33" s="176">
        <v>0.2</v>
      </c>
      <c r="K33" s="155">
        <f t="shared" si="0"/>
        <v>4</v>
      </c>
    </row>
    <row r="34" spans="1:14" s="20" customFormat="1" ht="12.75" x14ac:dyDescent="0.2">
      <c r="A34" s="168">
        <v>0.49305555555554997</v>
      </c>
      <c r="B34" s="198"/>
      <c r="C34" s="167" t="s">
        <v>114</v>
      </c>
      <c r="D34" s="157">
        <v>2.9</v>
      </c>
      <c r="E34" s="167" t="s">
        <v>39</v>
      </c>
      <c r="F34" s="157">
        <v>2.2999999999999998</v>
      </c>
      <c r="G34" s="167" t="s">
        <v>113</v>
      </c>
      <c r="H34" s="157">
        <v>1.2</v>
      </c>
      <c r="I34" s="166" t="s">
        <v>108</v>
      </c>
      <c r="J34" s="158">
        <v>1.1000000000000001</v>
      </c>
      <c r="K34" s="155">
        <f t="shared" si="0"/>
        <v>4</v>
      </c>
    </row>
    <row r="35" spans="1:14" s="20" customFormat="1" ht="12.75" x14ac:dyDescent="0.2">
      <c r="A35" s="151">
        <v>0.499999999999995</v>
      </c>
      <c r="B35" s="198"/>
      <c r="C35" s="166" t="s">
        <v>107</v>
      </c>
      <c r="D35" s="157">
        <v>4.5999999999999996</v>
      </c>
      <c r="E35" s="167" t="s">
        <v>38</v>
      </c>
      <c r="F35" s="157">
        <v>4.5</v>
      </c>
      <c r="G35" s="169" t="s">
        <v>168</v>
      </c>
      <c r="H35" s="157">
        <v>4.3</v>
      </c>
      <c r="I35" s="166" t="s">
        <v>42</v>
      </c>
      <c r="J35" s="158">
        <v>4.0999999999999996</v>
      </c>
      <c r="K35" s="155">
        <f t="shared" si="0"/>
        <v>4</v>
      </c>
    </row>
    <row r="36" spans="1:14" s="20" customFormat="1" ht="12.75" x14ac:dyDescent="0.2">
      <c r="A36" s="168">
        <v>0.50694444444443898</v>
      </c>
      <c r="B36" s="198"/>
      <c r="C36" s="169" t="s">
        <v>172</v>
      </c>
      <c r="D36" s="157">
        <v>8.9</v>
      </c>
      <c r="E36" s="169" t="s">
        <v>169</v>
      </c>
      <c r="F36" s="157">
        <v>8.9</v>
      </c>
      <c r="G36" s="169" t="s">
        <v>31</v>
      </c>
      <c r="H36" s="157">
        <v>7.5</v>
      </c>
      <c r="I36" s="167" t="s">
        <v>110</v>
      </c>
      <c r="J36" s="158">
        <v>5.0999999999999996</v>
      </c>
      <c r="K36" s="155">
        <f t="shared" si="0"/>
        <v>4</v>
      </c>
    </row>
    <row r="37" spans="1:14" s="20" customFormat="1" ht="12.75" x14ac:dyDescent="0.2">
      <c r="A37" s="151">
        <v>0.51388888888888296</v>
      </c>
      <c r="B37" s="198"/>
      <c r="C37" s="169" t="s">
        <v>43</v>
      </c>
      <c r="D37" s="157">
        <v>16.2</v>
      </c>
      <c r="E37" s="169" t="s">
        <v>170</v>
      </c>
      <c r="F37" s="157">
        <v>15.7</v>
      </c>
      <c r="G37" s="167" t="s">
        <v>40</v>
      </c>
      <c r="H37" s="157">
        <v>13.6</v>
      </c>
      <c r="I37" s="156"/>
      <c r="J37" s="177"/>
      <c r="K37" s="155">
        <f t="shared" si="0"/>
        <v>3</v>
      </c>
    </row>
    <row r="38" spans="1:14" s="20" customFormat="1" ht="12.75" x14ac:dyDescent="0.2">
      <c r="A38" s="168">
        <v>0.52083333333332704</v>
      </c>
      <c r="B38" s="198"/>
      <c r="C38" s="169" t="s">
        <v>171</v>
      </c>
      <c r="D38" s="157">
        <v>9.6</v>
      </c>
      <c r="E38" s="169" t="s">
        <v>34</v>
      </c>
      <c r="F38" s="157">
        <v>16.399999999999999</v>
      </c>
      <c r="G38" s="169" t="s">
        <v>167</v>
      </c>
      <c r="H38" s="157">
        <v>16.3</v>
      </c>
      <c r="I38" s="156"/>
      <c r="J38" s="178"/>
      <c r="K38" s="155">
        <f t="shared" si="0"/>
        <v>3</v>
      </c>
    </row>
    <row r="39" spans="1:14" s="20" customFormat="1" ht="13.5" thickBot="1" x14ac:dyDescent="0.25">
      <c r="A39" s="151">
        <v>0.52777777777777102</v>
      </c>
      <c r="B39" s="204"/>
      <c r="C39" s="169" t="s">
        <v>174</v>
      </c>
      <c r="D39" s="157">
        <v>24.3</v>
      </c>
      <c r="E39" s="169" t="s">
        <v>176</v>
      </c>
      <c r="F39" s="157">
        <v>28.9</v>
      </c>
      <c r="G39" s="169" t="s">
        <v>33</v>
      </c>
      <c r="H39" s="157">
        <v>28.7</v>
      </c>
      <c r="I39" s="156"/>
      <c r="J39" s="178"/>
      <c r="K39" s="155">
        <f t="shared" si="0"/>
        <v>3</v>
      </c>
    </row>
    <row r="40" spans="1:14" s="20" customFormat="1" ht="13.5" thickBot="1" x14ac:dyDescent="0.25">
      <c r="A40" s="179">
        <v>0.53472222222221599</v>
      </c>
      <c r="B40" s="205"/>
      <c r="C40" s="170" t="s">
        <v>112</v>
      </c>
      <c r="D40" s="171">
        <v>40.1</v>
      </c>
      <c r="E40" s="180" t="s">
        <v>175</v>
      </c>
      <c r="F40" s="171">
        <v>31.3</v>
      </c>
      <c r="G40" s="180" t="s">
        <v>173</v>
      </c>
      <c r="H40" s="171">
        <v>29.6</v>
      </c>
      <c r="I40" s="181"/>
      <c r="J40" s="182"/>
      <c r="K40" s="155">
        <f t="shared" si="0"/>
        <v>3</v>
      </c>
      <c r="L40" s="74">
        <f>SUM(K33:K40)</f>
        <v>28</v>
      </c>
    </row>
    <row r="41" spans="1:14" ht="18.75" thickBot="1" x14ac:dyDescent="0.3">
      <c r="A41" s="183"/>
      <c r="C41" s="20"/>
      <c r="G41" s="20"/>
      <c r="I41" s="20"/>
      <c r="L41" s="9"/>
      <c r="N41" s="20"/>
    </row>
    <row r="42" spans="1:14" ht="18.75" thickBot="1" x14ac:dyDescent="0.3">
      <c r="A42" s="183"/>
      <c r="C42" s="337" t="s">
        <v>197</v>
      </c>
      <c r="D42" s="338"/>
      <c r="E42" s="338"/>
      <c r="F42" s="338"/>
      <c r="G42" s="338"/>
      <c r="H42" s="338"/>
      <c r="I42" s="339"/>
      <c r="L42" s="185">
        <f>SUM(K11:K40)</f>
        <v>103</v>
      </c>
      <c r="N42" s="20"/>
    </row>
    <row r="43" spans="1:14" x14ac:dyDescent="0.25">
      <c r="A43" s="183"/>
      <c r="C43" s="340"/>
      <c r="D43" s="341"/>
      <c r="E43" s="341"/>
      <c r="F43" s="341"/>
      <c r="G43" s="341"/>
      <c r="H43" s="341"/>
      <c r="I43" s="342"/>
      <c r="L43" s="9"/>
      <c r="N43" s="20"/>
    </row>
    <row r="44" spans="1:14" x14ac:dyDescent="0.25">
      <c r="A44" s="183"/>
      <c r="C44" s="340"/>
      <c r="D44" s="341"/>
      <c r="E44" s="341"/>
      <c r="F44" s="341"/>
      <c r="G44" s="341"/>
      <c r="H44" s="341"/>
      <c r="I44" s="342"/>
      <c r="L44" s="9"/>
      <c r="N44" s="20"/>
    </row>
    <row r="45" spans="1:14" ht="18.75" thickBot="1" x14ac:dyDescent="0.3">
      <c r="A45" s="183"/>
      <c r="C45" s="343"/>
      <c r="D45" s="344"/>
      <c r="E45" s="344"/>
      <c r="F45" s="344"/>
      <c r="G45" s="344"/>
      <c r="H45" s="344"/>
      <c r="I45" s="345"/>
      <c r="L45" s="9"/>
      <c r="N45" s="20"/>
    </row>
    <row r="46" spans="1:14" x14ac:dyDescent="0.25">
      <c r="A46" s="183"/>
      <c r="C46" s="20"/>
      <c r="G46" s="20"/>
      <c r="I46" s="20"/>
      <c r="L46" s="9"/>
      <c r="N46" s="20"/>
    </row>
    <row r="47" spans="1:14" x14ac:dyDescent="0.25">
      <c r="A47" s="183"/>
      <c r="C47" s="20"/>
      <c r="G47" s="20"/>
      <c r="I47" s="20"/>
      <c r="L47" s="9"/>
      <c r="N47" s="20"/>
    </row>
    <row r="48" spans="1:14" x14ac:dyDescent="0.25">
      <c r="A48" s="183"/>
      <c r="C48" s="20"/>
      <c r="G48" s="20"/>
      <c r="I48" s="20"/>
      <c r="L48" s="9"/>
      <c r="N48" s="20"/>
    </row>
    <row r="49" spans="14:14" x14ac:dyDescent="0.25">
      <c r="N49" s="20"/>
    </row>
    <row r="50" spans="14:14" x14ac:dyDescent="0.25">
      <c r="N50" s="20"/>
    </row>
    <row r="51" spans="14:14" x14ac:dyDescent="0.25">
      <c r="N51" s="20"/>
    </row>
    <row r="52" spans="14:14" x14ac:dyDescent="0.25">
      <c r="N52" s="20"/>
    </row>
    <row r="53" spans="14:14" x14ac:dyDescent="0.25">
      <c r="N53" s="20"/>
    </row>
    <row r="54" spans="14:14" x14ac:dyDescent="0.25">
      <c r="N54" s="20"/>
    </row>
    <row r="55" spans="14:14" x14ac:dyDescent="0.25">
      <c r="N55" s="20"/>
    </row>
    <row r="56" spans="14:14" x14ac:dyDescent="0.25">
      <c r="N56" s="20"/>
    </row>
    <row r="57" spans="14:14" x14ac:dyDescent="0.25">
      <c r="N57" s="20"/>
    </row>
    <row r="58" spans="14:14" x14ac:dyDescent="0.25">
      <c r="N58" s="20"/>
    </row>
    <row r="59" spans="14:14" x14ac:dyDescent="0.25">
      <c r="N59" s="20"/>
    </row>
    <row r="60" spans="14:14" x14ac:dyDescent="0.25">
      <c r="N60" s="20"/>
    </row>
    <row r="61" spans="14:14" x14ac:dyDescent="0.25">
      <c r="N61" s="20"/>
    </row>
    <row r="62" spans="14:14" x14ac:dyDescent="0.25">
      <c r="N62" s="20"/>
    </row>
    <row r="63" spans="14:14" x14ac:dyDescent="0.25">
      <c r="N63" s="20"/>
    </row>
    <row r="64" spans="14:14" x14ac:dyDescent="0.25">
      <c r="N64" s="20"/>
    </row>
    <row r="65" spans="14:14" x14ac:dyDescent="0.25">
      <c r="N65" s="20"/>
    </row>
    <row r="66" spans="14:14" x14ac:dyDescent="0.25">
      <c r="N66" s="20"/>
    </row>
    <row r="67" spans="14:14" x14ac:dyDescent="0.25">
      <c r="N67" s="20"/>
    </row>
    <row r="68" spans="14:14" x14ac:dyDescent="0.25">
      <c r="N68" s="20"/>
    </row>
    <row r="69" spans="14:14" x14ac:dyDescent="0.25">
      <c r="N69" s="20"/>
    </row>
    <row r="70" spans="14:14" x14ac:dyDescent="0.25">
      <c r="N70" s="20"/>
    </row>
    <row r="71" spans="14:14" x14ac:dyDescent="0.25">
      <c r="N71" s="20"/>
    </row>
    <row r="72" spans="14:14" x14ac:dyDescent="0.25">
      <c r="N72" s="20"/>
    </row>
    <row r="73" spans="14:14" x14ac:dyDescent="0.25">
      <c r="N73" s="20"/>
    </row>
    <row r="74" spans="14:14" x14ac:dyDescent="0.25">
      <c r="N74" s="20"/>
    </row>
    <row r="75" spans="14:14" x14ac:dyDescent="0.25">
      <c r="N75" s="20"/>
    </row>
    <row r="76" spans="14:14" x14ac:dyDescent="0.25">
      <c r="N76" s="20"/>
    </row>
    <row r="77" spans="14:14" x14ac:dyDescent="0.25">
      <c r="N77" s="20"/>
    </row>
    <row r="78" spans="14:14" x14ac:dyDescent="0.25">
      <c r="N78" s="20"/>
    </row>
    <row r="79" spans="14:14" x14ac:dyDescent="0.25">
      <c r="N79" s="20"/>
    </row>
    <row r="80" spans="14:14" x14ac:dyDescent="0.25">
      <c r="N80" s="20"/>
    </row>
    <row r="81" spans="14:14" x14ac:dyDescent="0.25">
      <c r="N81" s="20"/>
    </row>
    <row r="82" spans="14:14" x14ac:dyDescent="0.25">
      <c r="N82" s="20"/>
    </row>
    <row r="83" spans="14:14" x14ac:dyDescent="0.25">
      <c r="N83" s="20"/>
    </row>
    <row r="84" spans="14:14" x14ac:dyDescent="0.25">
      <c r="N84" s="20"/>
    </row>
    <row r="85" spans="14:14" x14ac:dyDescent="0.25">
      <c r="N85" s="20"/>
    </row>
    <row r="86" spans="14:14" x14ac:dyDescent="0.25">
      <c r="N86" s="20"/>
    </row>
    <row r="87" spans="14:14" x14ac:dyDescent="0.25">
      <c r="N87" s="20"/>
    </row>
    <row r="88" spans="14:14" x14ac:dyDescent="0.25">
      <c r="N88" s="20"/>
    </row>
  </sheetData>
  <mergeCells count="12">
    <mergeCell ref="C42:I45"/>
    <mergeCell ref="A1:J1"/>
    <mergeCell ref="A2:J2"/>
    <mergeCell ref="A4:J4"/>
    <mergeCell ref="A5:J5"/>
    <mergeCell ref="A6:J6"/>
    <mergeCell ref="A7:J7"/>
    <mergeCell ref="A8:J8"/>
    <mergeCell ref="A9:J9"/>
    <mergeCell ref="A10:J10"/>
    <mergeCell ref="A14:J14"/>
    <mergeCell ref="A32:J32"/>
  </mergeCells>
  <printOptions horizontalCentered="1" verticalCentered="1"/>
  <pageMargins left="0" right="0" top="0" bottom="0" header="0" footer="0"/>
  <pageSetup paperSize="5" orientation="portrait" horizontalDpi="4294967293" vertic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29"/>
  <sheetViews>
    <sheetView workbookViewId="0">
      <selection sqref="A1:J1"/>
    </sheetView>
  </sheetViews>
  <sheetFormatPr baseColWidth="10" defaultRowHeight="18" x14ac:dyDescent="0.25"/>
  <cols>
    <col min="1" max="1" width="5.5703125" style="22" bestFit="1" customWidth="1"/>
    <col min="2" max="2" width="3.42578125" style="9" customWidth="1"/>
    <col min="3" max="3" width="16.7109375" style="186" customWidth="1"/>
    <col min="4" max="4" width="4.7109375" style="184" customWidth="1"/>
    <col min="5" max="5" width="16.7109375" style="184" customWidth="1"/>
    <col min="6" max="6" width="4.7109375" style="184" customWidth="1"/>
    <col min="7" max="7" width="16.7109375" style="186" customWidth="1"/>
    <col min="8" max="8" width="4.7109375" style="184" customWidth="1"/>
    <col min="9" max="9" width="16.7109375" style="186" customWidth="1"/>
    <col min="10" max="10" width="4.7109375" style="184" customWidth="1"/>
    <col min="11" max="11" width="2" style="9" customWidth="1"/>
    <col min="12" max="12" width="3.7109375" customWidth="1"/>
    <col min="13" max="13" width="4" style="9" customWidth="1"/>
    <col min="14" max="16384" width="11.42578125" style="9"/>
  </cols>
  <sheetData>
    <row r="1" spans="1:12" s="8" customFormat="1" ht="20.25" x14ac:dyDescent="0.2">
      <c r="A1" s="346" t="s">
        <v>186</v>
      </c>
      <c r="B1" s="346"/>
      <c r="C1" s="346"/>
      <c r="D1" s="346"/>
      <c r="E1" s="346"/>
      <c r="F1" s="346"/>
      <c r="G1" s="346"/>
      <c r="H1" s="346"/>
      <c r="I1" s="346"/>
      <c r="J1" s="346"/>
    </row>
    <row r="2" spans="1:12" s="8" customFormat="1" ht="20.25" x14ac:dyDescent="0.2">
      <c r="A2" s="346" t="s">
        <v>187</v>
      </c>
      <c r="B2" s="346"/>
      <c r="C2" s="346"/>
      <c r="D2" s="346"/>
      <c r="E2" s="346"/>
      <c r="F2" s="346"/>
      <c r="G2" s="346"/>
      <c r="H2" s="346"/>
      <c r="I2" s="346"/>
      <c r="J2" s="346"/>
    </row>
    <row r="3" spans="1:12" s="8" customFormat="1" ht="21" thickBot="1" x14ac:dyDescent="0.25">
      <c r="A3" s="207"/>
      <c r="B3" s="207"/>
      <c r="C3" s="207"/>
      <c r="D3" s="207"/>
      <c r="E3" s="207"/>
      <c r="F3" s="207"/>
      <c r="G3" s="207"/>
      <c r="H3" s="207"/>
      <c r="I3" s="207"/>
      <c r="J3" s="207"/>
    </row>
    <row r="4" spans="1:12" s="8" customFormat="1" ht="15.75" thickBot="1" x14ac:dyDescent="0.25">
      <c r="A4" s="347" t="s">
        <v>8</v>
      </c>
      <c r="B4" s="348"/>
      <c r="C4" s="348"/>
      <c r="D4" s="348"/>
      <c r="E4" s="348"/>
      <c r="F4" s="348"/>
      <c r="G4" s="348"/>
      <c r="H4" s="348"/>
      <c r="I4" s="348"/>
      <c r="J4" s="349"/>
    </row>
    <row r="5" spans="1:12" s="149" customFormat="1" ht="20.25" x14ac:dyDescent="0.2">
      <c r="A5" s="346" t="s">
        <v>59</v>
      </c>
      <c r="B5" s="346"/>
      <c r="C5" s="346"/>
      <c r="D5" s="346"/>
      <c r="E5" s="346"/>
      <c r="F5" s="346"/>
      <c r="G5" s="346"/>
      <c r="H5" s="346"/>
      <c r="I5" s="346"/>
      <c r="J5" s="346"/>
    </row>
    <row r="6" spans="1:12" s="149" customFormat="1" ht="15" customHeight="1" x14ac:dyDescent="0.2">
      <c r="A6" s="350" t="s">
        <v>201</v>
      </c>
      <c r="B6" s="350"/>
      <c r="C6" s="350"/>
      <c r="D6" s="350"/>
      <c r="E6" s="350"/>
      <c r="F6" s="350"/>
      <c r="G6" s="350"/>
      <c r="H6" s="350"/>
      <c r="I6" s="350"/>
      <c r="J6" s="350"/>
    </row>
    <row r="7" spans="1:12" s="8" customFormat="1" ht="15" x14ac:dyDescent="0.2">
      <c r="A7" s="351" t="s">
        <v>189</v>
      </c>
      <c r="B7" s="352"/>
      <c r="C7" s="352"/>
      <c r="D7" s="352"/>
      <c r="E7" s="352"/>
      <c r="F7" s="352"/>
      <c r="G7" s="352"/>
      <c r="H7" s="352"/>
      <c r="I7" s="352"/>
      <c r="J7" s="353"/>
    </row>
    <row r="8" spans="1:12" s="149" customFormat="1" ht="16.5" thickBot="1" x14ac:dyDescent="0.3">
      <c r="A8" s="354" t="s">
        <v>190</v>
      </c>
      <c r="B8" s="354"/>
      <c r="C8" s="354"/>
      <c r="D8" s="354"/>
      <c r="E8" s="354"/>
      <c r="F8" s="354"/>
      <c r="G8" s="354"/>
      <c r="H8" s="354"/>
      <c r="I8" s="354"/>
      <c r="J8" s="354"/>
    </row>
    <row r="9" spans="1:12" s="20" customFormat="1" ht="13.5" thickBot="1" x14ac:dyDescent="0.25">
      <c r="A9" s="355" t="s">
        <v>191</v>
      </c>
      <c r="B9" s="356"/>
      <c r="C9" s="356"/>
      <c r="D9" s="356"/>
      <c r="E9" s="356"/>
      <c r="F9" s="356"/>
      <c r="G9" s="356"/>
      <c r="H9" s="356"/>
      <c r="I9" s="356"/>
      <c r="J9" s="357"/>
    </row>
    <row r="10" spans="1:12" s="20" customFormat="1" ht="13.5" thickBot="1" x14ac:dyDescent="0.25">
      <c r="A10" s="358" t="s">
        <v>192</v>
      </c>
      <c r="B10" s="359"/>
      <c r="C10" s="359"/>
      <c r="D10" s="359"/>
      <c r="E10" s="359"/>
      <c r="F10" s="359"/>
      <c r="G10" s="359"/>
      <c r="H10" s="359"/>
      <c r="I10" s="359"/>
      <c r="J10" s="360"/>
      <c r="K10" s="150"/>
    </row>
    <row r="11" spans="1:12" s="20" customFormat="1" ht="12.75" x14ac:dyDescent="0.2">
      <c r="A11" s="239">
        <v>0.33333333333333331</v>
      </c>
      <c r="B11" s="209"/>
      <c r="C11" s="152" t="s">
        <v>185</v>
      </c>
      <c r="D11" s="210">
        <v>114</v>
      </c>
      <c r="E11" s="152" t="s">
        <v>178</v>
      </c>
      <c r="F11" s="210">
        <v>103</v>
      </c>
      <c r="G11" s="152" t="s">
        <v>181</v>
      </c>
      <c r="H11" s="210">
        <v>100</v>
      </c>
      <c r="I11" s="152"/>
      <c r="J11" s="165"/>
      <c r="K11" s="155">
        <f t="shared" ref="K11:K40" si="0">COUNTA(C11,E11,G11,I11)</f>
        <v>3</v>
      </c>
    </row>
    <row r="12" spans="1:12" s="20" customFormat="1" ht="13.5" thickBot="1" x14ac:dyDescent="0.25">
      <c r="A12" s="239">
        <v>0.34027777777777779</v>
      </c>
      <c r="B12" s="211"/>
      <c r="C12" s="156" t="s">
        <v>32</v>
      </c>
      <c r="D12" s="212">
        <v>99</v>
      </c>
      <c r="E12" s="156" t="s">
        <v>183</v>
      </c>
      <c r="F12" s="212">
        <v>91</v>
      </c>
      <c r="G12" s="156" t="s">
        <v>179</v>
      </c>
      <c r="H12" s="212">
        <v>87</v>
      </c>
      <c r="I12" s="156"/>
      <c r="J12" s="178"/>
      <c r="K12" s="155">
        <f t="shared" si="0"/>
        <v>3</v>
      </c>
    </row>
    <row r="13" spans="1:12" s="20" customFormat="1" ht="13.5" thickBot="1" x14ac:dyDescent="0.25">
      <c r="A13" s="240">
        <v>0.34722222222222221</v>
      </c>
      <c r="B13" s="213"/>
      <c r="C13" s="181" t="s">
        <v>180</v>
      </c>
      <c r="D13" s="214">
        <v>83</v>
      </c>
      <c r="E13" s="181" t="s">
        <v>182</v>
      </c>
      <c r="F13" s="214">
        <v>83</v>
      </c>
      <c r="G13" s="181" t="s">
        <v>184</v>
      </c>
      <c r="H13" s="214">
        <v>78</v>
      </c>
      <c r="I13" s="181"/>
      <c r="J13" s="173"/>
      <c r="K13" s="155">
        <f t="shared" si="0"/>
        <v>3</v>
      </c>
      <c r="L13" s="74">
        <f>SUM(K11:K13)</f>
        <v>9</v>
      </c>
    </row>
    <row r="14" spans="1:12" s="20" customFormat="1" ht="13.5" thickBot="1" x14ac:dyDescent="0.25">
      <c r="A14" s="358" t="s">
        <v>202</v>
      </c>
      <c r="B14" s="363"/>
      <c r="C14" s="363"/>
      <c r="D14" s="363"/>
      <c r="E14" s="363"/>
      <c r="F14" s="363"/>
      <c r="G14" s="363"/>
      <c r="H14" s="363"/>
      <c r="I14" s="363"/>
      <c r="J14" s="364"/>
      <c r="K14" s="155">
        <f t="shared" si="0"/>
        <v>0</v>
      </c>
    </row>
    <row r="15" spans="1:12" s="20" customFormat="1" ht="12.75" x14ac:dyDescent="0.2">
      <c r="A15" s="241">
        <v>0.35416666666666669</v>
      </c>
      <c r="B15" s="215"/>
      <c r="C15" s="216" t="s">
        <v>159</v>
      </c>
      <c r="D15" s="217">
        <v>126</v>
      </c>
      <c r="E15" s="216" t="s">
        <v>164</v>
      </c>
      <c r="F15" s="217">
        <v>126</v>
      </c>
      <c r="G15" s="216" t="s">
        <v>154</v>
      </c>
      <c r="H15" s="217">
        <v>113</v>
      </c>
      <c r="I15" s="216"/>
      <c r="J15" s="218"/>
      <c r="K15" s="155">
        <f t="shared" si="0"/>
        <v>3</v>
      </c>
    </row>
    <row r="16" spans="1:12" s="20" customFormat="1" ht="12.75" x14ac:dyDescent="0.2">
      <c r="A16" s="241">
        <v>0.3611111111111111</v>
      </c>
      <c r="B16" s="211"/>
      <c r="C16" s="156" t="s">
        <v>130</v>
      </c>
      <c r="D16" s="212">
        <v>102</v>
      </c>
      <c r="E16" s="156" t="s">
        <v>94</v>
      </c>
      <c r="F16" s="212">
        <v>101</v>
      </c>
      <c r="G16" s="156" t="s">
        <v>140</v>
      </c>
      <c r="H16" s="212">
        <v>99</v>
      </c>
      <c r="I16" s="156"/>
      <c r="J16" s="178"/>
      <c r="K16" s="155">
        <f t="shared" si="0"/>
        <v>3</v>
      </c>
    </row>
    <row r="17" spans="1:12" s="20" customFormat="1" ht="12.75" x14ac:dyDescent="0.2">
      <c r="A17" s="241">
        <v>0.36805555555555503</v>
      </c>
      <c r="B17" s="211"/>
      <c r="C17" s="156" t="s">
        <v>137</v>
      </c>
      <c r="D17" s="212">
        <v>97</v>
      </c>
      <c r="E17" s="156" t="s">
        <v>158</v>
      </c>
      <c r="F17" s="212">
        <v>93</v>
      </c>
      <c r="G17" s="156" t="s">
        <v>160</v>
      </c>
      <c r="H17" s="212">
        <v>93</v>
      </c>
      <c r="I17" s="156" t="s">
        <v>134</v>
      </c>
      <c r="J17" s="178">
        <v>92</v>
      </c>
      <c r="K17" s="155">
        <f t="shared" si="0"/>
        <v>4</v>
      </c>
    </row>
    <row r="18" spans="1:12" s="20" customFormat="1" ht="12.75" x14ac:dyDescent="0.2">
      <c r="A18" s="241">
        <v>0.375</v>
      </c>
      <c r="B18" s="211"/>
      <c r="C18" s="156" t="s">
        <v>36</v>
      </c>
      <c r="D18" s="212">
        <v>91</v>
      </c>
      <c r="E18" s="156" t="s">
        <v>161</v>
      </c>
      <c r="F18" s="212">
        <v>89</v>
      </c>
      <c r="G18" s="156" t="s">
        <v>96</v>
      </c>
      <c r="H18" s="212">
        <v>88</v>
      </c>
      <c r="I18" s="156" t="s">
        <v>121</v>
      </c>
      <c r="J18" s="178">
        <v>86</v>
      </c>
      <c r="K18" s="155">
        <f t="shared" si="0"/>
        <v>4</v>
      </c>
    </row>
    <row r="19" spans="1:12" s="20" customFormat="1" ht="12.75" x14ac:dyDescent="0.2">
      <c r="A19" s="241">
        <v>0.38194444444444398</v>
      </c>
      <c r="B19" s="211"/>
      <c r="C19" s="156" t="s">
        <v>89</v>
      </c>
      <c r="D19" s="212">
        <v>85</v>
      </c>
      <c r="E19" s="156" t="s">
        <v>141</v>
      </c>
      <c r="F19" s="212">
        <v>85</v>
      </c>
      <c r="G19" s="156" t="s">
        <v>24</v>
      </c>
      <c r="H19" s="212">
        <v>85</v>
      </c>
      <c r="I19" s="156" t="s">
        <v>138</v>
      </c>
      <c r="J19" s="178">
        <v>84</v>
      </c>
      <c r="K19" s="155">
        <f t="shared" si="0"/>
        <v>4</v>
      </c>
    </row>
    <row r="20" spans="1:12" s="20" customFormat="1" ht="12.75" x14ac:dyDescent="0.2">
      <c r="A20" s="241">
        <v>0.38888888888888901</v>
      </c>
      <c r="B20" s="211"/>
      <c r="C20" s="156" t="s">
        <v>162</v>
      </c>
      <c r="D20" s="212">
        <v>84</v>
      </c>
      <c r="E20" s="156" t="s">
        <v>156</v>
      </c>
      <c r="F20" s="212">
        <v>84</v>
      </c>
      <c r="G20" s="156" t="s">
        <v>151</v>
      </c>
      <c r="H20" s="212">
        <v>84</v>
      </c>
      <c r="I20" s="156" t="s">
        <v>153</v>
      </c>
      <c r="J20" s="178">
        <v>83</v>
      </c>
      <c r="K20" s="155">
        <f t="shared" si="0"/>
        <v>4</v>
      </c>
    </row>
    <row r="21" spans="1:12" s="20" customFormat="1" ht="12.75" x14ac:dyDescent="0.2">
      <c r="A21" s="241">
        <v>0.39583333333333298</v>
      </c>
      <c r="B21" s="211"/>
      <c r="C21" s="156" t="s">
        <v>26</v>
      </c>
      <c r="D21" s="212">
        <v>83</v>
      </c>
      <c r="E21" s="156" t="s">
        <v>129</v>
      </c>
      <c r="F21" s="212">
        <v>82</v>
      </c>
      <c r="G21" s="156" t="s">
        <v>132</v>
      </c>
      <c r="H21" s="212">
        <v>81</v>
      </c>
      <c r="I21" s="156" t="s">
        <v>126</v>
      </c>
      <c r="J21" s="178">
        <v>81</v>
      </c>
      <c r="K21" s="155">
        <f t="shared" si="0"/>
        <v>4</v>
      </c>
    </row>
    <row r="22" spans="1:12" s="20" customFormat="1" ht="12.75" x14ac:dyDescent="0.2">
      <c r="A22" s="241">
        <v>0.40277777777777801</v>
      </c>
      <c r="B22" s="211"/>
      <c r="C22" s="156" t="s">
        <v>120</v>
      </c>
      <c r="D22" s="212">
        <v>81</v>
      </c>
      <c r="E22" s="156" t="s">
        <v>136</v>
      </c>
      <c r="F22" s="212">
        <v>81</v>
      </c>
      <c r="G22" s="156" t="s">
        <v>35</v>
      </c>
      <c r="H22" s="212">
        <v>80</v>
      </c>
      <c r="I22" s="156" t="s">
        <v>119</v>
      </c>
      <c r="J22" s="178">
        <v>80</v>
      </c>
      <c r="K22" s="155">
        <f t="shared" si="0"/>
        <v>4</v>
      </c>
    </row>
    <row r="23" spans="1:12" s="20" customFormat="1" ht="12.75" x14ac:dyDescent="0.2">
      <c r="A23" s="241">
        <v>0.40972222222222199</v>
      </c>
      <c r="B23" s="211"/>
      <c r="C23" s="156" t="s">
        <v>85</v>
      </c>
      <c r="D23" s="212">
        <v>80</v>
      </c>
      <c r="E23" s="156" t="s">
        <v>123</v>
      </c>
      <c r="F23" s="212">
        <v>79</v>
      </c>
      <c r="G23" s="156" t="s">
        <v>80</v>
      </c>
      <c r="H23" s="212">
        <v>79</v>
      </c>
      <c r="I23" s="156" t="s">
        <v>150</v>
      </c>
      <c r="J23" s="178">
        <v>79</v>
      </c>
      <c r="K23" s="155">
        <f t="shared" si="0"/>
        <v>4</v>
      </c>
    </row>
    <row r="24" spans="1:12" s="20" customFormat="1" ht="12.75" x14ac:dyDescent="0.2">
      <c r="A24" s="241">
        <v>0.41666666666666602</v>
      </c>
      <c r="B24" s="211"/>
      <c r="C24" s="156" t="s">
        <v>157</v>
      </c>
      <c r="D24" s="212">
        <v>78</v>
      </c>
      <c r="E24" s="156" t="s">
        <v>118</v>
      </c>
      <c r="F24" s="212">
        <v>78</v>
      </c>
      <c r="G24" s="156" t="s">
        <v>117</v>
      </c>
      <c r="H24" s="212">
        <v>78</v>
      </c>
      <c r="I24" s="156" t="s">
        <v>30</v>
      </c>
      <c r="J24" s="178">
        <v>78</v>
      </c>
      <c r="K24" s="155">
        <f t="shared" si="0"/>
        <v>4</v>
      </c>
    </row>
    <row r="25" spans="1:12" s="20" customFormat="1" ht="12.75" x14ac:dyDescent="0.2">
      <c r="A25" s="241">
        <v>0.42361111111111099</v>
      </c>
      <c r="B25" s="211"/>
      <c r="C25" s="156" t="s">
        <v>27</v>
      </c>
      <c r="D25" s="212">
        <v>78</v>
      </c>
      <c r="E25" s="156" t="s">
        <v>122</v>
      </c>
      <c r="F25" s="212">
        <v>77</v>
      </c>
      <c r="G25" s="156" t="s">
        <v>25</v>
      </c>
      <c r="H25" s="212">
        <v>77</v>
      </c>
      <c r="I25" s="156" t="s">
        <v>163</v>
      </c>
      <c r="J25" s="178">
        <v>77</v>
      </c>
      <c r="K25" s="155">
        <f t="shared" si="0"/>
        <v>4</v>
      </c>
    </row>
    <row r="26" spans="1:12" s="20" customFormat="1" ht="12.75" x14ac:dyDescent="0.2">
      <c r="A26" s="241">
        <v>0.43055555555555503</v>
      </c>
      <c r="B26" s="211"/>
      <c r="C26" s="156" t="s">
        <v>81</v>
      </c>
      <c r="D26" s="212">
        <v>76</v>
      </c>
      <c r="E26" s="156" t="s">
        <v>152</v>
      </c>
      <c r="F26" s="212">
        <v>76</v>
      </c>
      <c r="G26" s="156" t="s">
        <v>135</v>
      </c>
      <c r="H26" s="212">
        <v>76</v>
      </c>
      <c r="I26" s="156" t="s">
        <v>127</v>
      </c>
      <c r="J26" s="178">
        <v>76</v>
      </c>
      <c r="K26" s="155">
        <f t="shared" si="0"/>
        <v>4</v>
      </c>
    </row>
    <row r="27" spans="1:12" s="20" customFormat="1" ht="12.75" x14ac:dyDescent="0.2">
      <c r="A27" s="241">
        <v>0.4375</v>
      </c>
      <c r="B27" s="211"/>
      <c r="C27" s="156" t="s">
        <v>74</v>
      </c>
      <c r="D27" s="212">
        <v>76</v>
      </c>
      <c r="E27" s="156" t="s">
        <v>139</v>
      </c>
      <c r="F27" s="212">
        <v>76</v>
      </c>
      <c r="G27" s="156" t="s">
        <v>125</v>
      </c>
      <c r="H27" s="212">
        <v>76</v>
      </c>
      <c r="I27" s="156" t="s">
        <v>29</v>
      </c>
      <c r="J27" s="178">
        <v>76</v>
      </c>
      <c r="K27" s="155">
        <f t="shared" si="0"/>
        <v>4</v>
      </c>
    </row>
    <row r="28" spans="1:12" s="20" customFormat="1" ht="12.75" x14ac:dyDescent="0.2">
      <c r="A28" s="241">
        <v>0.44444444444444398</v>
      </c>
      <c r="B28" s="211"/>
      <c r="C28" s="156" t="s">
        <v>28</v>
      </c>
      <c r="D28" s="212">
        <v>75</v>
      </c>
      <c r="E28" s="156" t="s">
        <v>124</v>
      </c>
      <c r="F28" s="212">
        <v>75</v>
      </c>
      <c r="G28" s="156" t="s">
        <v>97</v>
      </c>
      <c r="H28" s="212">
        <v>74</v>
      </c>
      <c r="I28" s="156" t="s">
        <v>78</v>
      </c>
      <c r="J28" s="178">
        <v>74</v>
      </c>
      <c r="K28" s="155">
        <f t="shared" si="0"/>
        <v>4</v>
      </c>
    </row>
    <row r="29" spans="1:12" s="20" customFormat="1" ht="12.75" x14ac:dyDescent="0.2">
      <c r="A29" s="241">
        <v>0.45138888888888901</v>
      </c>
      <c r="B29" s="211"/>
      <c r="C29" s="156" t="s">
        <v>131</v>
      </c>
      <c r="D29" s="212">
        <v>74</v>
      </c>
      <c r="E29" s="156" t="s">
        <v>79</v>
      </c>
      <c r="F29" s="212">
        <v>74</v>
      </c>
      <c r="G29" s="156" t="s">
        <v>98</v>
      </c>
      <c r="H29" s="212">
        <v>73</v>
      </c>
      <c r="I29" s="156" t="s">
        <v>84</v>
      </c>
      <c r="J29" s="178">
        <v>73</v>
      </c>
      <c r="K29" s="155">
        <f t="shared" si="0"/>
        <v>4</v>
      </c>
    </row>
    <row r="30" spans="1:12" s="20" customFormat="1" ht="13.5" thickBot="1" x14ac:dyDescent="0.25">
      <c r="A30" s="241">
        <v>0.45833333333333298</v>
      </c>
      <c r="B30" s="211"/>
      <c r="C30" s="156" t="s">
        <v>91</v>
      </c>
      <c r="D30" s="212">
        <v>72</v>
      </c>
      <c r="E30" s="156" t="s">
        <v>88</v>
      </c>
      <c r="F30" s="212">
        <v>72</v>
      </c>
      <c r="G30" s="156" t="s">
        <v>37</v>
      </c>
      <c r="H30" s="212">
        <v>72</v>
      </c>
      <c r="I30" s="156" t="s">
        <v>128</v>
      </c>
      <c r="J30" s="178">
        <v>72</v>
      </c>
      <c r="K30" s="155">
        <f t="shared" si="0"/>
        <v>4</v>
      </c>
    </row>
    <row r="31" spans="1:12" s="20" customFormat="1" ht="13.5" thickBot="1" x14ac:dyDescent="0.25">
      <c r="A31" s="242">
        <v>0.46527777777777801</v>
      </c>
      <c r="B31" s="219"/>
      <c r="C31" s="160" t="s">
        <v>82</v>
      </c>
      <c r="D31" s="220">
        <v>70</v>
      </c>
      <c r="E31" s="160" t="s">
        <v>76</v>
      </c>
      <c r="F31" s="220">
        <v>70</v>
      </c>
      <c r="G31" s="160" t="s">
        <v>93</v>
      </c>
      <c r="H31" s="220">
        <v>69</v>
      </c>
      <c r="I31" s="160" t="s">
        <v>95</v>
      </c>
      <c r="J31" s="221">
        <v>68</v>
      </c>
      <c r="K31" s="155">
        <f t="shared" si="0"/>
        <v>4</v>
      </c>
      <c r="L31" s="74">
        <f>SUM(K15:K31)</f>
        <v>66</v>
      </c>
    </row>
    <row r="32" spans="1:12" s="20" customFormat="1" ht="13.5" thickBot="1" x14ac:dyDescent="0.25">
      <c r="A32" s="358" t="s">
        <v>203</v>
      </c>
      <c r="B32" s="359"/>
      <c r="C32" s="359"/>
      <c r="D32" s="359"/>
      <c r="E32" s="359"/>
      <c r="F32" s="359"/>
      <c r="G32" s="359"/>
      <c r="H32" s="359"/>
      <c r="I32" s="359"/>
      <c r="J32" s="360"/>
      <c r="K32" s="155">
        <f t="shared" si="0"/>
        <v>0</v>
      </c>
    </row>
    <row r="33" spans="1:14" s="20" customFormat="1" ht="12.75" customHeight="1" x14ac:dyDescent="0.2">
      <c r="A33" s="243">
        <v>0.47222222222222221</v>
      </c>
      <c r="B33" s="222"/>
      <c r="C33" s="223" t="s">
        <v>109</v>
      </c>
      <c r="D33" s="224">
        <v>76</v>
      </c>
      <c r="E33" s="223" t="s">
        <v>168</v>
      </c>
      <c r="F33" s="224">
        <v>75</v>
      </c>
      <c r="G33" s="223" t="s">
        <v>42</v>
      </c>
      <c r="H33" s="224">
        <v>75</v>
      </c>
      <c r="I33" s="223" t="s">
        <v>113</v>
      </c>
      <c r="J33" s="225">
        <v>69</v>
      </c>
      <c r="K33" s="155">
        <f t="shared" si="0"/>
        <v>4</v>
      </c>
    </row>
    <row r="34" spans="1:14" s="20" customFormat="1" ht="12.75" customHeight="1" x14ac:dyDescent="0.2">
      <c r="A34" s="244">
        <v>0.47916666666666669</v>
      </c>
      <c r="B34" s="226"/>
      <c r="C34" s="227" t="s">
        <v>107</v>
      </c>
      <c r="D34" s="228">
        <v>80</v>
      </c>
      <c r="E34" s="227" t="s">
        <v>41</v>
      </c>
      <c r="F34" s="228">
        <v>78</v>
      </c>
      <c r="G34" s="227" t="s">
        <v>108</v>
      </c>
      <c r="H34" s="228">
        <v>77</v>
      </c>
      <c r="I34" s="227" t="s">
        <v>111</v>
      </c>
      <c r="J34" s="229">
        <v>76</v>
      </c>
      <c r="K34" s="155">
        <f t="shared" si="0"/>
        <v>4</v>
      </c>
    </row>
    <row r="35" spans="1:14" s="20" customFormat="1" ht="12.75" customHeight="1" x14ac:dyDescent="0.2">
      <c r="A35" s="239">
        <v>0.48611111111111099</v>
      </c>
      <c r="B35" s="226"/>
      <c r="C35" s="227" t="s">
        <v>38</v>
      </c>
      <c r="D35" s="228">
        <v>84</v>
      </c>
      <c r="E35" s="227" t="s">
        <v>171</v>
      </c>
      <c r="F35" s="228">
        <v>82</v>
      </c>
      <c r="G35" s="227" t="s">
        <v>105</v>
      </c>
      <c r="H35" s="228">
        <v>82</v>
      </c>
      <c r="I35" s="227" t="s">
        <v>39</v>
      </c>
      <c r="J35" s="229">
        <v>80</v>
      </c>
      <c r="K35" s="155">
        <f t="shared" si="0"/>
        <v>4</v>
      </c>
    </row>
    <row r="36" spans="1:14" s="20" customFormat="1" ht="12.75" customHeight="1" x14ac:dyDescent="0.2">
      <c r="A36" s="244">
        <v>0.49305555555555602</v>
      </c>
      <c r="B36" s="226"/>
      <c r="C36" s="227" t="s">
        <v>169</v>
      </c>
      <c r="D36" s="228">
        <v>90</v>
      </c>
      <c r="E36" s="227" t="s">
        <v>172</v>
      </c>
      <c r="F36" s="228">
        <v>89</v>
      </c>
      <c r="G36" s="227" t="s">
        <v>110</v>
      </c>
      <c r="H36" s="228">
        <v>89</v>
      </c>
      <c r="I36" s="227" t="s">
        <v>114</v>
      </c>
      <c r="J36" s="229">
        <v>87</v>
      </c>
      <c r="K36" s="155">
        <f t="shared" si="0"/>
        <v>4</v>
      </c>
    </row>
    <row r="37" spans="1:14" s="20" customFormat="1" ht="12.75" customHeight="1" x14ac:dyDescent="0.2">
      <c r="A37" s="239">
        <v>0.5</v>
      </c>
      <c r="B37" s="226"/>
      <c r="C37" s="227" t="s">
        <v>167</v>
      </c>
      <c r="D37" s="228">
        <v>94</v>
      </c>
      <c r="E37" s="227" t="s">
        <v>31</v>
      </c>
      <c r="F37" s="228">
        <v>91</v>
      </c>
      <c r="G37" s="227" t="s">
        <v>43</v>
      </c>
      <c r="H37" s="228">
        <v>91</v>
      </c>
      <c r="I37" s="227"/>
      <c r="J37" s="230"/>
      <c r="K37" s="155">
        <f t="shared" si="0"/>
        <v>3</v>
      </c>
    </row>
    <row r="38" spans="1:14" s="20" customFormat="1" ht="12.75" customHeight="1" x14ac:dyDescent="0.2">
      <c r="A38" s="244">
        <v>0.50694444444444497</v>
      </c>
      <c r="B38" s="226"/>
      <c r="C38" s="227" t="s">
        <v>34</v>
      </c>
      <c r="D38" s="228">
        <v>100</v>
      </c>
      <c r="E38" s="227" t="s">
        <v>40</v>
      </c>
      <c r="F38" s="228">
        <v>97</v>
      </c>
      <c r="G38" s="227" t="s">
        <v>174</v>
      </c>
      <c r="H38" s="228">
        <v>96</v>
      </c>
      <c r="I38" s="227"/>
      <c r="J38" s="230"/>
      <c r="K38" s="155">
        <f t="shared" si="0"/>
        <v>3</v>
      </c>
    </row>
    <row r="39" spans="1:14" s="20" customFormat="1" ht="12.75" customHeight="1" thickBot="1" x14ac:dyDescent="0.25">
      <c r="A39" s="151">
        <v>0.51388888888888895</v>
      </c>
      <c r="B39" s="226"/>
      <c r="C39" s="227" t="s">
        <v>33</v>
      </c>
      <c r="D39" s="228">
        <v>113</v>
      </c>
      <c r="E39" s="227" t="s">
        <v>175</v>
      </c>
      <c r="F39" s="228">
        <v>107</v>
      </c>
      <c r="G39" s="227" t="s">
        <v>170</v>
      </c>
      <c r="H39" s="228">
        <v>100</v>
      </c>
      <c r="I39" s="227"/>
      <c r="J39" s="230"/>
      <c r="K39" s="155">
        <f t="shared" si="0"/>
        <v>3</v>
      </c>
    </row>
    <row r="40" spans="1:14" s="20" customFormat="1" ht="12.75" customHeight="1" thickBot="1" x14ac:dyDescent="0.25">
      <c r="A40" s="179">
        <v>0.52083333333333304</v>
      </c>
      <c r="B40" s="231"/>
      <c r="C40" s="232" t="s">
        <v>112</v>
      </c>
      <c r="D40" s="233">
        <v>118</v>
      </c>
      <c r="E40" s="232" t="s">
        <v>176</v>
      </c>
      <c r="F40" s="233">
        <v>115</v>
      </c>
      <c r="G40" s="232" t="s">
        <v>173</v>
      </c>
      <c r="H40" s="233">
        <v>113</v>
      </c>
      <c r="I40" s="232"/>
      <c r="J40" s="234"/>
      <c r="K40" s="155">
        <f t="shared" si="0"/>
        <v>3</v>
      </c>
      <c r="L40" s="74">
        <f>SUM(K33:K40)</f>
        <v>28</v>
      </c>
    </row>
    <row r="41" spans="1:14" ht="12.75" customHeight="1" thickBot="1" x14ac:dyDescent="0.3">
      <c r="A41" s="183"/>
      <c r="C41" s="20"/>
      <c r="G41" s="20"/>
      <c r="I41" s="20"/>
      <c r="L41" s="9"/>
      <c r="N41" s="20"/>
    </row>
    <row r="42" spans="1:14" ht="12.75" customHeight="1" thickBot="1" x14ac:dyDescent="0.3">
      <c r="A42" s="183"/>
      <c r="C42" s="337" t="s">
        <v>204</v>
      </c>
      <c r="D42" s="338"/>
      <c r="E42" s="338"/>
      <c r="F42" s="338"/>
      <c r="G42" s="338"/>
      <c r="H42" s="338"/>
      <c r="I42" s="339"/>
      <c r="L42" s="185">
        <f>SUM(K11:K40)</f>
        <v>103</v>
      </c>
      <c r="N42" s="20"/>
    </row>
    <row r="43" spans="1:14" ht="12.75" customHeight="1" x14ac:dyDescent="0.25">
      <c r="A43" s="183"/>
      <c r="C43" s="340"/>
      <c r="D43" s="341"/>
      <c r="E43" s="341"/>
      <c r="F43" s="341"/>
      <c r="G43" s="341"/>
      <c r="H43" s="341"/>
      <c r="I43" s="342"/>
      <c r="L43" s="9"/>
      <c r="N43" s="20"/>
    </row>
    <row r="44" spans="1:14" ht="12.75" customHeight="1" x14ac:dyDescent="0.25">
      <c r="A44" s="183"/>
      <c r="C44" s="340"/>
      <c r="D44" s="341"/>
      <c r="E44" s="341"/>
      <c r="F44" s="341"/>
      <c r="G44" s="341"/>
      <c r="H44" s="341"/>
      <c r="I44" s="342"/>
      <c r="L44" s="9"/>
      <c r="N44" s="20"/>
    </row>
    <row r="45" spans="1:14" ht="12.75" customHeight="1" thickBot="1" x14ac:dyDescent="0.3">
      <c r="A45" s="183"/>
      <c r="C45" s="343"/>
      <c r="D45" s="344"/>
      <c r="E45" s="344"/>
      <c r="F45" s="344"/>
      <c r="G45" s="344"/>
      <c r="H45" s="344"/>
      <c r="I45" s="345"/>
      <c r="L45" s="9"/>
      <c r="N45" s="20"/>
    </row>
    <row r="46" spans="1:14" ht="12.75" customHeight="1" x14ac:dyDescent="0.25">
      <c r="A46" s="183"/>
      <c r="C46" s="20"/>
      <c r="G46" s="20"/>
      <c r="I46" s="20"/>
      <c r="L46" s="9"/>
      <c r="N46" s="20"/>
    </row>
    <row r="47" spans="1:14" ht="12.75" customHeight="1" x14ac:dyDescent="0.25">
      <c r="A47" s="183"/>
      <c r="C47" s="20"/>
      <c r="G47" s="20"/>
      <c r="I47" s="20"/>
      <c r="L47" s="9"/>
      <c r="N47" s="20"/>
    </row>
    <row r="48" spans="1:14" ht="12.75" customHeight="1" x14ac:dyDescent="0.25">
      <c r="A48" s="183"/>
      <c r="C48" s="20"/>
      <c r="G48" s="20"/>
      <c r="I48" s="20"/>
      <c r="L48" s="9"/>
      <c r="N48" s="20"/>
    </row>
    <row r="49" spans="14:14" ht="12.75" customHeight="1" x14ac:dyDescent="0.25">
      <c r="N49" s="20"/>
    </row>
    <row r="50" spans="14:14" ht="12.75" customHeight="1" x14ac:dyDescent="0.25">
      <c r="N50" s="20"/>
    </row>
    <row r="51" spans="14:14" ht="12.75" customHeight="1" x14ac:dyDescent="0.25">
      <c r="N51" s="20"/>
    </row>
    <row r="52" spans="14:14" ht="12.75" customHeight="1" x14ac:dyDescent="0.25">
      <c r="N52" s="20"/>
    </row>
    <row r="53" spans="14:14" ht="12.75" customHeight="1" x14ac:dyDescent="0.25">
      <c r="N53" s="20"/>
    </row>
    <row r="54" spans="14:14" ht="12.75" customHeight="1" x14ac:dyDescent="0.25">
      <c r="N54" s="20"/>
    </row>
    <row r="55" spans="14:14" ht="12.75" customHeight="1" x14ac:dyDescent="0.25">
      <c r="N55" s="20"/>
    </row>
    <row r="56" spans="14:14" ht="12.75" customHeight="1" x14ac:dyDescent="0.25">
      <c r="N56" s="20"/>
    </row>
    <row r="57" spans="14:14" ht="12.75" customHeight="1" x14ac:dyDescent="0.25">
      <c r="N57" s="20"/>
    </row>
    <row r="58" spans="14:14" ht="12.75" customHeight="1" x14ac:dyDescent="0.25">
      <c r="N58" s="20"/>
    </row>
    <row r="59" spans="14:14" ht="12.75" customHeight="1" x14ac:dyDescent="0.25">
      <c r="N59" s="20"/>
    </row>
    <row r="60" spans="14:14" ht="12.75" customHeight="1" x14ac:dyDescent="0.25">
      <c r="N60" s="20"/>
    </row>
    <row r="61" spans="14:14" ht="12.75" customHeight="1" x14ac:dyDescent="0.25">
      <c r="N61" s="20"/>
    </row>
    <row r="62" spans="14:14" ht="12.75" customHeight="1" x14ac:dyDescent="0.25">
      <c r="N62" s="20"/>
    </row>
    <row r="63" spans="14:14" ht="12.75" customHeight="1" x14ac:dyDescent="0.25">
      <c r="N63" s="20"/>
    </row>
    <row r="64" spans="14:14" ht="12.75" customHeight="1" x14ac:dyDescent="0.25">
      <c r="N64" s="20"/>
    </row>
    <row r="65" spans="14:14" ht="12.75" customHeight="1" x14ac:dyDescent="0.25">
      <c r="N65" s="20"/>
    </row>
    <row r="66" spans="14:14" ht="12.75" customHeight="1" x14ac:dyDescent="0.25">
      <c r="N66" s="20"/>
    </row>
    <row r="67" spans="14:14" ht="12.75" customHeight="1" x14ac:dyDescent="0.25">
      <c r="N67" s="20"/>
    </row>
    <row r="68" spans="14:14" ht="12.75" customHeight="1" x14ac:dyDescent="0.25">
      <c r="N68" s="20"/>
    </row>
    <row r="69" spans="14:14" ht="12.75" customHeight="1" x14ac:dyDescent="0.25">
      <c r="N69" s="20"/>
    </row>
    <row r="70" spans="14:14" ht="12.75" customHeight="1" x14ac:dyDescent="0.25">
      <c r="N70" s="20"/>
    </row>
    <row r="71" spans="14:14" ht="12.75" customHeight="1" x14ac:dyDescent="0.25">
      <c r="N71" s="20"/>
    </row>
    <row r="72" spans="14:14" ht="12.75" customHeight="1" x14ac:dyDescent="0.25">
      <c r="N72" s="20"/>
    </row>
    <row r="73" spans="14:14" ht="12.75" customHeight="1" x14ac:dyDescent="0.25">
      <c r="N73" s="20"/>
    </row>
    <row r="74" spans="14:14" ht="12.75" customHeight="1" x14ac:dyDescent="0.25">
      <c r="N74" s="20"/>
    </row>
    <row r="75" spans="14:14" ht="12.75" customHeight="1" x14ac:dyDescent="0.25">
      <c r="N75" s="20"/>
    </row>
    <row r="76" spans="14:14" ht="12.75" customHeight="1" x14ac:dyDescent="0.25">
      <c r="N76" s="20"/>
    </row>
    <row r="77" spans="14:14" ht="12.75" customHeight="1" x14ac:dyDescent="0.25">
      <c r="N77" s="20"/>
    </row>
    <row r="78" spans="14:14" ht="12.75" customHeight="1" x14ac:dyDescent="0.25">
      <c r="N78" s="20"/>
    </row>
    <row r="79" spans="14:14" ht="12.75" customHeight="1" x14ac:dyDescent="0.25">
      <c r="N79" s="20"/>
    </row>
    <row r="80" spans="14:14" ht="12.75" customHeight="1" x14ac:dyDescent="0.25">
      <c r="N80" s="20"/>
    </row>
    <row r="81" spans="14:14" ht="12.75" customHeight="1" x14ac:dyDescent="0.25">
      <c r="N81" s="20"/>
    </row>
    <row r="82" spans="14:14" ht="12.75" customHeight="1" x14ac:dyDescent="0.25">
      <c r="N82" s="20"/>
    </row>
    <row r="83" spans="14:14" ht="12.75" customHeight="1" x14ac:dyDescent="0.25">
      <c r="N83" s="20"/>
    </row>
    <row r="84" spans="14:14" ht="12.75" customHeight="1" x14ac:dyDescent="0.25">
      <c r="N84" s="20"/>
    </row>
    <row r="85" spans="14:14" ht="12.75" customHeight="1" x14ac:dyDescent="0.25">
      <c r="N85" s="20"/>
    </row>
    <row r="86" spans="14:14" ht="12.75" customHeight="1" x14ac:dyDescent="0.25">
      <c r="N86" s="20"/>
    </row>
    <row r="87" spans="14:14" ht="12.75" customHeight="1" x14ac:dyDescent="0.25">
      <c r="N87" s="20"/>
    </row>
    <row r="88" spans="14:14" ht="12.75" customHeight="1" x14ac:dyDescent="0.25">
      <c r="N88" s="20"/>
    </row>
    <row r="89" spans="14:14" ht="12.75" customHeight="1" x14ac:dyDescent="0.25"/>
    <row r="90" spans="14:14" ht="12.75" customHeight="1" x14ac:dyDescent="0.25"/>
    <row r="91" spans="14:14" ht="12.75" customHeight="1" x14ac:dyDescent="0.25"/>
    <row r="92" spans="14:14" ht="12.75" customHeight="1" x14ac:dyDescent="0.25"/>
    <row r="93" spans="14:14" ht="12.75" customHeight="1" x14ac:dyDescent="0.25"/>
    <row r="94" spans="14:14" ht="12.75" customHeight="1" x14ac:dyDescent="0.25"/>
    <row r="95" spans="14:14" ht="12.75" customHeight="1" x14ac:dyDescent="0.25"/>
    <row r="96" spans="14:14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</sheetData>
  <mergeCells count="12">
    <mergeCell ref="C42:I45"/>
    <mergeCell ref="A1:J1"/>
    <mergeCell ref="A2:J2"/>
    <mergeCell ref="A4:J4"/>
    <mergeCell ref="A5:J5"/>
    <mergeCell ref="A6:J6"/>
    <mergeCell ref="A7:J7"/>
    <mergeCell ref="A8:J8"/>
    <mergeCell ref="A9:J9"/>
    <mergeCell ref="A10:J10"/>
    <mergeCell ref="A14:J14"/>
    <mergeCell ref="A32:J32"/>
  </mergeCells>
  <printOptions horizontalCentered="1" verticalCentered="1"/>
  <pageMargins left="0" right="0" top="0" bottom="0" header="0" footer="0"/>
  <pageSetup paperSize="9" orientation="portrait" horizontalDpi="4294967293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28"/>
  <sheetViews>
    <sheetView workbookViewId="0">
      <selection sqref="A1:J1"/>
    </sheetView>
  </sheetViews>
  <sheetFormatPr baseColWidth="10" defaultRowHeight="18" x14ac:dyDescent="0.25"/>
  <cols>
    <col min="1" max="1" width="5.5703125" style="22" bestFit="1" customWidth="1"/>
    <col min="2" max="2" width="3.42578125" style="9" customWidth="1"/>
    <col min="3" max="3" width="16.7109375" style="186" customWidth="1"/>
    <col min="4" max="4" width="4.7109375" style="184" customWidth="1"/>
    <col min="5" max="5" width="16.7109375" style="184" customWidth="1"/>
    <col min="6" max="6" width="4.7109375" style="184" customWidth="1"/>
    <col min="7" max="7" width="16.7109375" style="186" customWidth="1"/>
    <col min="8" max="8" width="4.7109375" style="184" customWidth="1"/>
    <col min="9" max="9" width="16.7109375" style="186" customWidth="1"/>
    <col min="10" max="10" width="4.7109375" style="184" customWidth="1"/>
    <col min="11" max="11" width="2" style="9" customWidth="1"/>
    <col min="12" max="12" width="4" style="9" customWidth="1"/>
    <col min="13" max="16384" width="11.42578125" style="9"/>
  </cols>
  <sheetData>
    <row r="1" spans="1:11" s="8" customFormat="1" ht="20.25" x14ac:dyDescent="0.2">
      <c r="A1" s="346" t="s">
        <v>186</v>
      </c>
      <c r="B1" s="346"/>
      <c r="C1" s="346"/>
      <c r="D1" s="346"/>
      <c r="E1" s="346"/>
      <c r="F1" s="346"/>
      <c r="G1" s="346"/>
      <c r="H1" s="346"/>
      <c r="I1" s="346"/>
      <c r="J1" s="346"/>
    </row>
    <row r="2" spans="1:11" s="8" customFormat="1" ht="20.25" x14ac:dyDescent="0.2">
      <c r="A2" s="346" t="s">
        <v>187</v>
      </c>
      <c r="B2" s="346"/>
      <c r="C2" s="346"/>
      <c r="D2" s="346"/>
      <c r="E2" s="346"/>
      <c r="F2" s="346"/>
      <c r="G2" s="346"/>
      <c r="H2" s="346"/>
      <c r="I2" s="346"/>
      <c r="J2" s="346"/>
    </row>
    <row r="3" spans="1:11" s="8" customFormat="1" ht="21" thickBot="1" x14ac:dyDescent="0.25">
      <c r="A3" s="245"/>
      <c r="B3" s="245"/>
      <c r="C3" s="245"/>
      <c r="D3" s="245"/>
      <c r="E3" s="245"/>
      <c r="F3" s="245"/>
      <c r="G3" s="245"/>
      <c r="H3" s="245"/>
      <c r="I3" s="245"/>
      <c r="J3" s="245"/>
    </row>
    <row r="4" spans="1:11" s="8" customFormat="1" ht="15.75" thickBot="1" x14ac:dyDescent="0.25">
      <c r="A4" s="347" t="s">
        <v>8</v>
      </c>
      <c r="B4" s="348"/>
      <c r="C4" s="348"/>
      <c r="D4" s="348"/>
      <c r="E4" s="348"/>
      <c r="F4" s="348"/>
      <c r="G4" s="348"/>
      <c r="H4" s="348"/>
      <c r="I4" s="348"/>
      <c r="J4" s="349"/>
    </row>
    <row r="5" spans="1:11" s="149" customFormat="1" ht="20.25" x14ac:dyDescent="0.2">
      <c r="A5" s="346" t="s">
        <v>312</v>
      </c>
      <c r="B5" s="346"/>
      <c r="C5" s="346"/>
      <c r="D5" s="346"/>
      <c r="E5" s="346"/>
      <c r="F5" s="346"/>
      <c r="G5" s="346"/>
      <c r="H5" s="346"/>
      <c r="I5" s="346"/>
      <c r="J5" s="346"/>
    </row>
    <row r="6" spans="1:11" s="149" customFormat="1" ht="15" x14ac:dyDescent="0.2">
      <c r="A6" s="350" t="s">
        <v>66</v>
      </c>
      <c r="B6" s="350"/>
      <c r="C6" s="350"/>
      <c r="D6" s="350"/>
      <c r="E6" s="350"/>
      <c r="F6" s="350"/>
      <c r="G6" s="350"/>
      <c r="H6" s="350"/>
      <c r="I6" s="350"/>
      <c r="J6" s="350"/>
    </row>
    <row r="7" spans="1:11" s="8" customFormat="1" ht="15" x14ac:dyDescent="0.2">
      <c r="A7" s="351" t="s">
        <v>189</v>
      </c>
      <c r="B7" s="352"/>
      <c r="C7" s="352"/>
      <c r="D7" s="352"/>
      <c r="E7" s="352"/>
      <c r="F7" s="352"/>
      <c r="G7" s="352"/>
      <c r="H7" s="352"/>
      <c r="I7" s="352"/>
      <c r="J7" s="353"/>
    </row>
    <row r="8" spans="1:11" s="149" customFormat="1" ht="16.5" thickBot="1" x14ac:dyDescent="0.3">
      <c r="A8" s="354" t="s">
        <v>190</v>
      </c>
      <c r="B8" s="354"/>
      <c r="C8" s="354"/>
      <c r="D8" s="354"/>
      <c r="E8" s="354"/>
      <c r="F8" s="354"/>
      <c r="G8" s="354"/>
      <c r="H8" s="354"/>
      <c r="I8" s="354"/>
      <c r="J8" s="354"/>
    </row>
    <row r="9" spans="1:11" s="20" customFormat="1" ht="13.5" thickBot="1" x14ac:dyDescent="0.25">
      <c r="A9" s="355" t="s">
        <v>191</v>
      </c>
      <c r="B9" s="356"/>
      <c r="C9" s="356"/>
      <c r="D9" s="356"/>
      <c r="E9" s="356"/>
      <c r="F9" s="356"/>
      <c r="G9" s="356"/>
      <c r="H9" s="356"/>
      <c r="I9" s="356"/>
      <c r="J9" s="357"/>
    </row>
    <row r="10" spans="1:11" ht="13.5" customHeight="1" thickBot="1" x14ac:dyDescent="0.3">
      <c r="A10" s="358" t="s">
        <v>283</v>
      </c>
      <c r="B10" s="359"/>
      <c r="C10" s="359"/>
      <c r="D10" s="359"/>
      <c r="E10" s="359"/>
      <c r="F10" s="359"/>
      <c r="G10" s="359"/>
      <c r="H10" s="359"/>
      <c r="I10" s="359"/>
      <c r="J10" s="360"/>
      <c r="K10" s="155"/>
    </row>
    <row r="11" spans="1:11" s="20" customFormat="1" ht="12.75" x14ac:dyDescent="0.2">
      <c r="A11" s="239">
        <v>0.3263888888888889</v>
      </c>
      <c r="B11" s="246"/>
      <c r="C11" s="152" t="s">
        <v>134</v>
      </c>
      <c r="D11" s="210">
        <v>182</v>
      </c>
      <c r="E11" s="152" t="s">
        <v>96</v>
      </c>
      <c r="F11" s="210">
        <v>175</v>
      </c>
      <c r="G11" s="152" t="s">
        <v>161</v>
      </c>
      <c r="H11" s="210">
        <v>174</v>
      </c>
      <c r="I11" s="152" t="s">
        <v>89</v>
      </c>
      <c r="J11" s="247">
        <v>170</v>
      </c>
      <c r="K11" s="155">
        <f>COUNTA(C11,E11,G11,I11)</f>
        <v>4</v>
      </c>
    </row>
    <row r="12" spans="1:11" s="20" customFormat="1" ht="12.75" x14ac:dyDescent="0.2">
      <c r="A12" s="239">
        <v>0.33333333333333331</v>
      </c>
      <c r="B12" s="248"/>
      <c r="C12" s="156" t="s">
        <v>153</v>
      </c>
      <c r="D12" s="212">
        <v>169</v>
      </c>
      <c r="E12" s="156" t="s">
        <v>138</v>
      </c>
      <c r="F12" s="212">
        <v>169</v>
      </c>
      <c r="G12" s="156" t="s">
        <v>156</v>
      </c>
      <c r="H12" s="212">
        <v>168</v>
      </c>
      <c r="I12" s="156" t="s">
        <v>141</v>
      </c>
      <c r="J12" s="230">
        <v>167</v>
      </c>
      <c r="K12" s="155">
        <f t="shared" ref="K12:K43" si="0">COUNTA(C12,E12,G12,I12)</f>
        <v>4</v>
      </c>
    </row>
    <row r="13" spans="1:11" s="20" customFormat="1" ht="12.75" x14ac:dyDescent="0.2">
      <c r="A13" s="239">
        <v>0.34027777777777801</v>
      </c>
      <c r="B13" s="248"/>
      <c r="C13" s="156" t="s">
        <v>36</v>
      </c>
      <c r="D13" s="212">
        <v>167</v>
      </c>
      <c r="E13" s="156" t="s">
        <v>25</v>
      </c>
      <c r="F13" s="212">
        <v>166</v>
      </c>
      <c r="G13" s="156" t="s">
        <v>126</v>
      </c>
      <c r="H13" s="212">
        <v>166</v>
      </c>
      <c r="I13" s="156" t="s">
        <v>26</v>
      </c>
      <c r="J13" s="230">
        <v>166</v>
      </c>
      <c r="K13" s="155">
        <f t="shared" si="0"/>
        <v>4</v>
      </c>
    </row>
    <row r="14" spans="1:11" s="20" customFormat="1" ht="12.75" x14ac:dyDescent="0.2">
      <c r="A14" s="239">
        <v>0.34722222222222199</v>
      </c>
      <c r="B14" s="248"/>
      <c r="C14" s="156" t="s">
        <v>24</v>
      </c>
      <c r="D14" s="212">
        <v>166</v>
      </c>
      <c r="E14" s="156" t="s">
        <v>151</v>
      </c>
      <c r="F14" s="212">
        <v>162</v>
      </c>
      <c r="G14" s="156" t="s">
        <v>129</v>
      </c>
      <c r="H14" s="212">
        <v>161</v>
      </c>
      <c r="I14" s="156" t="s">
        <v>162</v>
      </c>
      <c r="J14" s="230">
        <v>161</v>
      </c>
      <c r="K14" s="155">
        <f t="shared" si="0"/>
        <v>4</v>
      </c>
    </row>
    <row r="15" spans="1:11" s="20" customFormat="1" ht="12.75" x14ac:dyDescent="0.2">
      <c r="A15" s="239">
        <v>0.35416666666666702</v>
      </c>
      <c r="B15" s="248"/>
      <c r="C15" s="156" t="s">
        <v>132</v>
      </c>
      <c r="D15" s="212">
        <v>160</v>
      </c>
      <c r="E15" s="156" t="s">
        <v>121</v>
      </c>
      <c r="F15" s="212">
        <v>160</v>
      </c>
      <c r="G15" s="156" t="s">
        <v>150</v>
      </c>
      <c r="H15" s="212">
        <v>158</v>
      </c>
      <c r="I15" s="156" t="s">
        <v>35</v>
      </c>
      <c r="J15" s="230">
        <v>158</v>
      </c>
      <c r="K15" s="155">
        <f t="shared" si="0"/>
        <v>4</v>
      </c>
    </row>
    <row r="16" spans="1:11" s="20" customFormat="1" ht="12.75" x14ac:dyDescent="0.2">
      <c r="A16" s="239">
        <v>0.36111111111111099</v>
      </c>
      <c r="B16" s="248"/>
      <c r="C16" s="156" t="s">
        <v>163</v>
      </c>
      <c r="D16" s="212">
        <v>157</v>
      </c>
      <c r="E16" s="156" t="s">
        <v>122</v>
      </c>
      <c r="F16" s="212">
        <v>156</v>
      </c>
      <c r="G16" s="156" t="s">
        <v>30</v>
      </c>
      <c r="H16" s="212">
        <v>156</v>
      </c>
      <c r="I16" s="156" t="s">
        <v>28</v>
      </c>
      <c r="J16" s="230">
        <v>154</v>
      </c>
      <c r="K16" s="155">
        <f t="shared" si="0"/>
        <v>4</v>
      </c>
    </row>
    <row r="17" spans="1:13" s="20" customFormat="1" ht="12.75" x14ac:dyDescent="0.2">
      <c r="A17" s="239">
        <v>0.36805555555555503</v>
      </c>
      <c r="B17" s="248"/>
      <c r="C17" s="156" t="s">
        <v>118</v>
      </c>
      <c r="D17" s="212">
        <v>154</v>
      </c>
      <c r="E17" s="156" t="s">
        <v>117</v>
      </c>
      <c r="F17" s="212">
        <v>154</v>
      </c>
      <c r="G17" s="156" t="s">
        <v>27</v>
      </c>
      <c r="H17" s="212">
        <v>154</v>
      </c>
      <c r="I17" s="200" t="s">
        <v>80</v>
      </c>
      <c r="J17" s="230">
        <v>154</v>
      </c>
      <c r="K17" s="155">
        <v>3</v>
      </c>
    </row>
    <row r="18" spans="1:13" s="20" customFormat="1" ht="12.75" x14ac:dyDescent="0.2">
      <c r="A18" s="239">
        <v>0.375</v>
      </c>
      <c r="B18" s="248"/>
      <c r="C18" s="156" t="s">
        <v>85</v>
      </c>
      <c r="D18" s="212">
        <v>153</v>
      </c>
      <c r="E18" s="156" t="s">
        <v>119</v>
      </c>
      <c r="F18" s="212">
        <v>153</v>
      </c>
      <c r="G18" s="156" t="s">
        <v>81</v>
      </c>
      <c r="H18" s="212">
        <v>152</v>
      </c>
      <c r="I18" s="156" t="s">
        <v>74</v>
      </c>
      <c r="J18" s="230">
        <v>152</v>
      </c>
      <c r="K18" s="155">
        <f t="shared" si="0"/>
        <v>4</v>
      </c>
    </row>
    <row r="19" spans="1:13" s="20" customFormat="1" ht="12.75" x14ac:dyDescent="0.2">
      <c r="A19" s="239">
        <v>0.38194444444444398</v>
      </c>
      <c r="B19" s="211"/>
      <c r="C19" s="156" t="s">
        <v>127</v>
      </c>
      <c r="D19" s="249">
        <v>152</v>
      </c>
      <c r="E19" s="156" t="s">
        <v>152</v>
      </c>
      <c r="F19" s="249">
        <v>152</v>
      </c>
      <c r="G19" s="156" t="s">
        <v>120</v>
      </c>
      <c r="H19" s="249">
        <v>152</v>
      </c>
      <c r="I19" s="156" t="s">
        <v>136</v>
      </c>
      <c r="J19" s="178">
        <v>152</v>
      </c>
      <c r="K19" s="155">
        <f t="shared" si="0"/>
        <v>4</v>
      </c>
    </row>
    <row r="20" spans="1:13" s="20" customFormat="1" ht="12.75" x14ac:dyDescent="0.2">
      <c r="A20" s="239">
        <v>0.38888888888888901</v>
      </c>
      <c r="B20" s="211"/>
      <c r="C20" s="156" t="s">
        <v>91</v>
      </c>
      <c r="D20" s="249">
        <v>151</v>
      </c>
      <c r="E20" s="156" t="s">
        <v>124</v>
      </c>
      <c r="F20" s="249">
        <v>149</v>
      </c>
      <c r="G20" s="156" t="s">
        <v>135</v>
      </c>
      <c r="H20" s="249">
        <v>149</v>
      </c>
      <c r="I20" s="156" t="s">
        <v>139</v>
      </c>
      <c r="J20" s="178">
        <v>149</v>
      </c>
      <c r="K20" s="155">
        <f t="shared" si="0"/>
        <v>4</v>
      </c>
    </row>
    <row r="21" spans="1:13" s="20" customFormat="1" ht="12.75" x14ac:dyDescent="0.2">
      <c r="A21" s="239">
        <v>0.39583333333333298</v>
      </c>
      <c r="B21" s="211"/>
      <c r="C21" s="156" t="s">
        <v>157</v>
      </c>
      <c r="D21" s="249">
        <v>149</v>
      </c>
      <c r="E21" s="156" t="s">
        <v>123</v>
      </c>
      <c r="F21" s="249">
        <v>149</v>
      </c>
      <c r="G21" s="156" t="s">
        <v>78</v>
      </c>
      <c r="H21" s="249">
        <v>148</v>
      </c>
      <c r="I21" s="156" t="s">
        <v>29</v>
      </c>
      <c r="J21" s="178">
        <v>147</v>
      </c>
      <c r="K21" s="155">
        <f t="shared" si="0"/>
        <v>4</v>
      </c>
    </row>
    <row r="22" spans="1:13" s="20" customFormat="1" ht="12.75" x14ac:dyDescent="0.2">
      <c r="A22" s="239">
        <v>0.40277777777777801</v>
      </c>
      <c r="B22" s="211"/>
      <c r="C22" s="156" t="s">
        <v>88</v>
      </c>
      <c r="D22" s="249">
        <v>146</v>
      </c>
      <c r="E22" s="156" t="s">
        <v>98</v>
      </c>
      <c r="F22" s="249">
        <v>146</v>
      </c>
      <c r="G22" s="156" t="s">
        <v>131</v>
      </c>
      <c r="H22" s="249">
        <v>146</v>
      </c>
      <c r="I22" s="156" t="s">
        <v>97</v>
      </c>
      <c r="J22" s="178">
        <v>145</v>
      </c>
      <c r="K22" s="155">
        <f t="shared" si="0"/>
        <v>4</v>
      </c>
    </row>
    <row r="23" spans="1:13" s="20" customFormat="1" ht="12.75" x14ac:dyDescent="0.2">
      <c r="A23" s="239">
        <v>0.40972222222222199</v>
      </c>
      <c r="B23" s="211"/>
      <c r="C23" s="156" t="s">
        <v>93</v>
      </c>
      <c r="D23" s="249">
        <v>143</v>
      </c>
      <c r="E23" s="156" t="s">
        <v>37</v>
      </c>
      <c r="F23" s="249">
        <v>143</v>
      </c>
      <c r="G23" s="156" t="s">
        <v>76</v>
      </c>
      <c r="H23" s="249">
        <v>142</v>
      </c>
      <c r="I23" s="156" t="s">
        <v>128</v>
      </c>
      <c r="J23" s="178">
        <v>142</v>
      </c>
      <c r="K23" s="155">
        <f t="shared" si="0"/>
        <v>4</v>
      </c>
    </row>
    <row r="24" spans="1:13" s="20" customFormat="1" ht="13.5" thickBot="1" x14ac:dyDescent="0.25">
      <c r="A24" s="240">
        <v>0.41666666666666602</v>
      </c>
      <c r="B24" s="213"/>
      <c r="C24" s="181" t="s">
        <v>125</v>
      </c>
      <c r="D24" s="250">
        <v>142</v>
      </c>
      <c r="E24" s="181" t="s">
        <v>84</v>
      </c>
      <c r="F24" s="250">
        <v>140</v>
      </c>
      <c r="G24" s="181" t="s">
        <v>82</v>
      </c>
      <c r="H24" s="250">
        <v>139</v>
      </c>
      <c r="I24" s="181" t="s">
        <v>95</v>
      </c>
      <c r="J24" s="182">
        <v>137</v>
      </c>
      <c r="K24" s="155">
        <f t="shared" si="0"/>
        <v>4</v>
      </c>
    </row>
    <row r="25" spans="1:13" ht="8.25" customHeight="1" thickBot="1" x14ac:dyDescent="0.3">
      <c r="A25" s="9"/>
      <c r="C25" s="9"/>
      <c r="K25" s="155">
        <f t="shared" si="0"/>
        <v>0</v>
      </c>
      <c r="M25" s="20"/>
    </row>
    <row r="26" spans="1:13" s="20" customFormat="1" ht="13.5" thickBot="1" x14ac:dyDescent="0.25">
      <c r="A26" s="355" t="s">
        <v>284</v>
      </c>
      <c r="B26" s="356"/>
      <c r="C26" s="356"/>
      <c r="D26" s="356"/>
      <c r="E26" s="356"/>
      <c r="F26" s="356"/>
      <c r="G26" s="356"/>
      <c r="H26" s="356"/>
      <c r="I26" s="356"/>
      <c r="J26" s="357"/>
      <c r="K26" s="155">
        <f t="shared" si="0"/>
        <v>0</v>
      </c>
    </row>
    <row r="27" spans="1:13" s="20" customFormat="1" ht="13.5" thickBot="1" x14ac:dyDescent="0.25">
      <c r="A27" s="358" t="s">
        <v>192</v>
      </c>
      <c r="B27" s="363"/>
      <c r="C27" s="363"/>
      <c r="D27" s="363"/>
      <c r="E27" s="363"/>
      <c r="F27" s="363"/>
      <c r="G27" s="363"/>
      <c r="H27" s="363"/>
      <c r="I27" s="363"/>
      <c r="J27" s="364"/>
      <c r="K27" s="155">
        <f t="shared" si="0"/>
        <v>0</v>
      </c>
    </row>
    <row r="28" spans="1:13" s="20" customFormat="1" ht="12.75" x14ac:dyDescent="0.2">
      <c r="A28" s="239">
        <v>0.3263888888888889</v>
      </c>
      <c r="B28" s="211"/>
      <c r="C28" s="156" t="s">
        <v>185</v>
      </c>
      <c r="D28" s="249">
        <v>228</v>
      </c>
      <c r="E28" s="156" t="s">
        <v>181</v>
      </c>
      <c r="F28" s="249">
        <v>206</v>
      </c>
      <c r="G28" s="156" t="s">
        <v>178</v>
      </c>
      <c r="H28" s="249">
        <v>198</v>
      </c>
      <c r="I28" s="156"/>
      <c r="J28" s="230"/>
      <c r="K28" s="155">
        <f t="shared" si="0"/>
        <v>3</v>
      </c>
    </row>
    <row r="29" spans="1:13" s="20" customFormat="1" ht="12.75" x14ac:dyDescent="0.2">
      <c r="A29" s="239">
        <v>0.33333333333333331</v>
      </c>
      <c r="B29" s="211"/>
      <c r="C29" s="156" t="s">
        <v>183</v>
      </c>
      <c r="D29" s="249">
        <v>192</v>
      </c>
      <c r="E29" s="156" t="s">
        <v>32</v>
      </c>
      <c r="F29" s="249">
        <v>187</v>
      </c>
      <c r="G29" s="156" t="s">
        <v>179</v>
      </c>
      <c r="H29" s="249">
        <v>181</v>
      </c>
      <c r="I29" s="156"/>
      <c r="J29" s="230"/>
      <c r="K29" s="155">
        <f t="shared" si="0"/>
        <v>3</v>
      </c>
    </row>
    <row r="30" spans="1:13" s="20" customFormat="1" ht="13.5" thickBot="1" x14ac:dyDescent="0.25">
      <c r="A30" s="239">
        <v>0.34027777777777801</v>
      </c>
      <c r="B30" s="211"/>
      <c r="C30" s="156" t="s">
        <v>180</v>
      </c>
      <c r="D30" s="249">
        <v>170</v>
      </c>
      <c r="E30" s="156" t="s">
        <v>182</v>
      </c>
      <c r="F30" s="249">
        <v>170</v>
      </c>
      <c r="G30" s="156" t="s">
        <v>184</v>
      </c>
      <c r="H30" s="249">
        <v>164</v>
      </c>
      <c r="I30" s="156"/>
      <c r="J30" s="230"/>
      <c r="K30" s="155">
        <f t="shared" si="0"/>
        <v>3</v>
      </c>
    </row>
    <row r="31" spans="1:13" s="20" customFormat="1" ht="13.5" thickBot="1" x14ac:dyDescent="0.25">
      <c r="A31" s="358" t="s">
        <v>283</v>
      </c>
      <c r="B31" s="363"/>
      <c r="C31" s="363"/>
      <c r="D31" s="363"/>
      <c r="E31" s="363"/>
      <c r="F31" s="363"/>
      <c r="G31" s="363"/>
      <c r="H31" s="363"/>
      <c r="I31" s="363"/>
      <c r="J31" s="364"/>
      <c r="K31" s="155">
        <f t="shared" si="0"/>
        <v>0</v>
      </c>
    </row>
    <row r="32" spans="1:13" s="20" customFormat="1" ht="12.75" x14ac:dyDescent="0.2">
      <c r="A32" s="239">
        <v>0.34722222222222199</v>
      </c>
      <c r="B32" s="211"/>
      <c r="C32" s="156" t="s">
        <v>159</v>
      </c>
      <c r="D32" s="212">
        <v>275</v>
      </c>
      <c r="E32" s="156" t="s">
        <v>164</v>
      </c>
      <c r="F32" s="212">
        <v>226</v>
      </c>
      <c r="G32" s="156" t="s">
        <v>130</v>
      </c>
      <c r="H32" s="212">
        <v>222</v>
      </c>
      <c r="I32" s="156"/>
      <c r="J32" s="230"/>
      <c r="K32" s="155">
        <f t="shared" si="0"/>
        <v>3</v>
      </c>
    </row>
    <row r="33" spans="1:14" s="20" customFormat="1" ht="12.75" x14ac:dyDescent="0.2">
      <c r="A33" s="239">
        <v>0.35416666666666702</v>
      </c>
      <c r="B33" s="211"/>
      <c r="C33" s="156" t="s">
        <v>154</v>
      </c>
      <c r="D33" s="212">
        <v>217</v>
      </c>
      <c r="E33" s="156" t="s">
        <v>94</v>
      </c>
      <c r="F33" s="212">
        <v>203</v>
      </c>
      <c r="G33" s="156" t="s">
        <v>137</v>
      </c>
      <c r="H33" s="212">
        <v>198</v>
      </c>
      <c r="I33" s="156"/>
      <c r="J33" s="230"/>
      <c r="K33" s="155">
        <f t="shared" si="0"/>
        <v>3</v>
      </c>
    </row>
    <row r="34" spans="1:14" s="20" customFormat="1" ht="13.5" thickBot="1" x14ac:dyDescent="0.25">
      <c r="A34" s="239">
        <v>0.36111111111111099</v>
      </c>
      <c r="B34" s="211"/>
      <c r="C34" s="156" t="s">
        <v>158</v>
      </c>
      <c r="D34" s="212">
        <v>196</v>
      </c>
      <c r="E34" s="156" t="s">
        <v>160</v>
      </c>
      <c r="F34" s="212">
        <v>190</v>
      </c>
      <c r="G34" s="156" t="s">
        <v>140</v>
      </c>
      <c r="H34" s="212">
        <v>184</v>
      </c>
      <c r="I34" s="156"/>
      <c r="J34" s="230"/>
      <c r="K34" s="155">
        <f t="shared" si="0"/>
        <v>3</v>
      </c>
    </row>
    <row r="35" spans="1:14" s="20" customFormat="1" ht="13.5" thickBot="1" x14ac:dyDescent="0.25">
      <c r="A35" s="358" t="s">
        <v>203</v>
      </c>
      <c r="B35" s="359"/>
      <c r="C35" s="359"/>
      <c r="D35" s="359"/>
      <c r="E35" s="359"/>
      <c r="F35" s="359"/>
      <c r="G35" s="359"/>
      <c r="H35" s="359"/>
      <c r="I35" s="359"/>
      <c r="J35" s="360"/>
      <c r="K35" s="155">
        <f t="shared" si="0"/>
        <v>0</v>
      </c>
    </row>
    <row r="36" spans="1:14" s="20" customFormat="1" ht="12.75" x14ac:dyDescent="0.2">
      <c r="A36" s="239">
        <v>0.36805555555555503</v>
      </c>
      <c r="B36" s="209"/>
      <c r="C36" s="152" t="s">
        <v>112</v>
      </c>
      <c r="D36" s="251">
        <v>239</v>
      </c>
      <c r="E36" s="152" t="s">
        <v>33</v>
      </c>
      <c r="F36" s="251">
        <v>234</v>
      </c>
      <c r="G36" s="152" t="s">
        <v>176</v>
      </c>
      <c r="H36" s="251">
        <v>227</v>
      </c>
      <c r="I36" s="152"/>
      <c r="J36" s="247"/>
      <c r="K36" s="155">
        <f t="shared" si="0"/>
        <v>3</v>
      </c>
    </row>
    <row r="37" spans="1:14" s="20" customFormat="1" ht="12.75" x14ac:dyDescent="0.2">
      <c r="A37" s="239">
        <v>0.375</v>
      </c>
      <c r="B37" s="211"/>
      <c r="C37" s="156" t="s">
        <v>173</v>
      </c>
      <c r="D37" s="252">
        <v>216</v>
      </c>
      <c r="E37" s="156" t="s">
        <v>175</v>
      </c>
      <c r="F37" s="252">
        <v>213</v>
      </c>
      <c r="G37" s="156" t="s">
        <v>174</v>
      </c>
      <c r="H37" s="252">
        <v>208</v>
      </c>
      <c r="I37" s="156"/>
      <c r="J37" s="230"/>
      <c r="K37" s="155">
        <f t="shared" si="0"/>
        <v>3</v>
      </c>
    </row>
    <row r="38" spans="1:14" s="20" customFormat="1" ht="12.75" x14ac:dyDescent="0.2">
      <c r="A38" s="239">
        <v>0.38194444444444398</v>
      </c>
      <c r="B38" s="211"/>
      <c r="C38" s="156" t="s">
        <v>43</v>
      </c>
      <c r="D38" s="252">
        <v>195</v>
      </c>
      <c r="E38" s="156" t="s">
        <v>40</v>
      </c>
      <c r="F38" s="252">
        <v>194</v>
      </c>
      <c r="G38" s="156" t="s">
        <v>34</v>
      </c>
      <c r="H38" s="252">
        <v>194</v>
      </c>
      <c r="I38" s="156"/>
      <c r="J38" s="230"/>
      <c r="K38" s="155">
        <f t="shared" si="0"/>
        <v>3</v>
      </c>
    </row>
    <row r="39" spans="1:14" s="20" customFormat="1" ht="12.75" x14ac:dyDescent="0.2">
      <c r="A39" s="239">
        <v>0.38888888888888901</v>
      </c>
      <c r="B39" s="211"/>
      <c r="C39" s="156" t="s">
        <v>170</v>
      </c>
      <c r="D39" s="252">
        <v>193</v>
      </c>
      <c r="E39" s="156" t="s">
        <v>167</v>
      </c>
      <c r="F39" s="252">
        <v>192</v>
      </c>
      <c r="G39" s="156" t="s">
        <v>31</v>
      </c>
      <c r="H39" s="252">
        <v>188</v>
      </c>
      <c r="I39" s="156"/>
      <c r="J39" s="230"/>
      <c r="K39" s="155">
        <f t="shared" si="0"/>
        <v>3</v>
      </c>
    </row>
    <row r="40" spans="1:14" s="20" customFormat="1" ht="12.75" x14ac:dyDescent="0.2">
      <c r="A40" s="239">
        <v>0.39583333333333298</v>
      </c>
      <c r="B40" s="211"/>
      <c r="C40" s="156" t="s">
        <v>169</v>
      </c>
      <c r="D40" s="252">
        <v>185</v>
      </c>
      <c r="E40" s="156" t="s">
        <v>172</v>
      </c>
      <c r="F40" s="252">
        <v>173</v>
      </c>
      <c r="G40" s="156" t="s">
        <v>171</v>
      </c>
      <c r="H40" s="252">
        <v>170</v>
      </c>
      <c r="I40" s="156" t="s">
        <v>110</v>
      </c>
      <c r="J40" s="253">
        <v>170</v>
      </c>
      <c r="K40" s="155">
        <f t="shared" si="0"/>
        <v>4</v>
      </c>
    </row>
    <row r="41" spans="1:14" s="20" customFormat="1" ht="12.75" x14ac:dyDescent="0.2">
      <c r="A41" s="239">
        <v>0.40277777777777801</v>
      </c>
      <c r="B41" s="211"/>
      <c r="C41" s="156" t="s">
        <v>38</v>
      </c>
      <c r="D41" s="252">
        <v>165</v>
      </c>
      <c r="E41" s="156" t="s">
        <v>114</v>
      </c>
      <c r="F41" s="252">
        <v>165</v>
      </c>
      <c r="G41" s="156" t="s">
        <v>107</v>
      </c>
      <c r="H41" s="252">
        <v>164</v>
      </c>
      <c r="I41" s="200" t="s">
        <v>105</v>
      </c>
      <c r="J41" s="253">
        <v>160</v>
      </c>
      <c r="K41" s="155">
        <v>3</v>
      </c>
    </row>
    <row r="42" spans="1:14" s="20" customFormat="1" ht="12.75" x14ac:dyDescent="0.2">
      <c r="A42" s="239">
        <v>0.40972222222222199</v>
      </c>
      <c r="B42" s="211"/>
      <c r="C42" s="156" t="s">
        <v>39</v>
      </c>
      <c r="D42" s="252">
        <v>159</v>
      </c>
      <c r="E42" s="156" t="s">
        <v>42</v>
      </c>
      <c r="F42" s="252">
        <v>158</v>
      </c>
      <c r="G42" s="156" t="s">
        <v>109</v>
      </c>
      <c r="H42" s="252">
        <v>158</v>
      </c>
      <c r="I42" s="156" t="s">
        <v>41</v>
      </c>
      <c r="J42" s="253">
        <v>154</v>
      </c>
      <c r="K42" s="155">
        <f t="shared" si="0"/>
        <v>4</v>
      </c>
    </row>
    <row r="43" spans="1:14" s="20" customFormat="1" ht="13.5" thickBot="1" x14ac:dyDescent="0.25">
      <c r="A43" s="240">
        <v>0.41666666666666602</v>
      </c>
      <c r="B43" s="213"/>
      <c r="C43" s="181" t="s">
        <v>108</v>
      </c>
      <c r="D43" s="254">
        <v>153</v>
      </c>
      <c r="E43" s="181" t="s">
        <v>168</v>
      </c>
      <c r="F43" s="254">
        <v>150</v>
      </c>
      <c r="G43" s="181" t="s">
        <v>111</v>
      </c>
      <c r="H43" s="254">
        <v>145</v>
      </c>
      <c r="I43" s="181" t="s">
        <v>113</v>
      </c>
      <c r="J43" s="255">
        <v>143</v>
      </c>
      <c r="K43" s="155">
        <f t="shared" si="0"/>
        <v>4</v>
      </c>
    </row>
    <row r="44" spans="1:14" ht="12.75" customHeight="1" thickBot="1" x14ac:dyDescent="0.3">
      <c r="A44" s="183"/>
      <c r="C44" s="20"/>
      <c r="G44" s="20"/>
      <c r="I44" s="20"/>
      <c r="L44" s="256">
        <f>SUM(K11:K43)</f>
        <v>100</v>
      </c>
      <c r="M44" s="20"/>
    </row>
    <row r="45" spans="1:14" ht="12.75" customHeight="1" x14ac:dyDescent="0.25">
      <c r="A45" s="183"/>
      <c r="C45" s="20"/>
      <c r="G45" s="20"/>
      <c r="I45" s="20"/>
      <c r="M45" s="20"/>
    </row>
    <row r="46" spans="1:14" ht="12.75" customHeight="1" x14ac:dyDescent="0.25">
      <c r="A46" s="183"/>
      <c r="C46" s="20"/>
      <c r="G46" s="20"/>
      <c r="I46" s="20"/>
      <c r="M46" s="20"/>
    </row>
    <row r="47" spans="1:14" ht="12.75" customHeight="1" x14ac:dyDescent="0.25">
      <c r="A47" s="183"/>
      <c r="C47" s="20"/>
      <c r="G47" s="20"/>
      <c r="I47" s="20"/>
      <c r="N47" s="20"/>
    </row>
    <row r="48" spans="1:14" ht="12.75" customHeight="1" x14ac:dyDescent="0.25">
      <c r="A48" s="183"/>
      <c r="C48" s="20"/>
      <c r="G48" s="20"/>
      <c r="I48" s="20"/>
      <c r="N48" s="20"/>
    </row>
    <row r="49" spans="1:14" ht="12.75" customHeight="1" x14ac:dyDescent="0.25">
      <c r="L49"/>
      <c r="N49" s="20"/>
    </row>
    <row r="50" spans="1:14" ht="12.75" customHeight="1" x14ac:dyDescent="0.25">
      <c r="L50"/>
      <c r="N50" s="20"/>
    </row>
    <row r="51" spans="1:14" ht="12.75" customHeight="1" x14ac:dyDescent="0.25">
      <c r="L51"/>
      <c r="N51" s="20"/>
    </row>
    <row r="52" spans="1:14" ht="12.75" customHeight="1" x14ac:dyDescent="0.25">
      <c r="L52"/>
      <c r="N52" s="20"/>
    </row>
    <row r="53" spans="1:14" ht="12.75" customHeight="1" x14ac:dyDescent="0.25">
      <c r="L53"/>
      <c r="N53" s="20"/>
    </row>
    <row r="54" spans="1:14" ht="12.75" customHeight="1" x14ac:dyDescent="0.25">
      <c r="L54"/>
      <c r="N54" s="20"/>
    </row>
    <row r="55" spans="1:14" ht="12.75" customHeight="1" x14ac:dyDescent="0.25">
      <c r="L55"/>
      <c r="N55" s="20"/>
    </row>
    <row r="56" spans="1:14" ht="12.75" customHeight="1" x14ac:dyDescent="0.25">
      <c r="L56"/>
      <c r="N56" s="20"/>
    </row>
    <row r="57" spans="1:14" ht="12.75" customHeight="1" x14ac:dyDescent="0.25">
      <c r="M57" s="20"/>
    </row>
    <row r="58" spans="1:14" ht="12.75" customHeight="1" x14ac:dyDescent="0.25"/>
    <row r="59" spans="1:14" ht="12.75" customHeight="1" x14ac:dyDescent="0.25"/>
    <row r="60" spans="1:14" ht="12.75" customHeight="1" x14ac:dyDescent="0.25"/>
    <row r="61" spans="1:14" ht="12.75" customHeight="1" x14ac:dyDescent="0.25"/>
    <row r="62" spans="1:14" ht="12.75" customHeight="1" x14ac:dyDescent="0.25"/>
    <row r="63" spans="1:14" s="8" customFormat="1" ht="20.25" x14ac:dyDescent="0.2">
      <c r="A63" s="346" t="s">
        <v>186</v>
      </c>
      <c r="B63" s="346"/>
      <c r="C63" s="346"/>
      <c r="D63" s="346"/>
      <c r="E63" s="346"/>
      <c r="F63" s="346"/>
      <c r="G63" s="346"/>
      <c r="H63" s="346"/>
      <c r="I63" s="346"/>
      <c r="J63" s="346"/>
    </row>
    <row r="64" spans="1:14" s="8" customFormat="1" ht="20.25" x14ac:dyDescent="0.2">
      <c r="A64" s="346" t="s">
        <v>187</v>
      </c>
      <c r="B64" s="346"/>
      <c r="C64" s="346"/>
      <c r="D64" s="346"/>
      <c r="E64" s="346"/>
      <c r="F64" s="346"/>
      <c r="G64" s="346"/>
      <c r="H64" s="346"/>
      <c r="I64" s="346"/>
      <c r="J64" s="346"/>
    </row>
    <row r="65" spans="1:11" s="8" customFormat="1" ht="21" thickBot="1" x14ac:dyDescent="0.25">
      <c r="A65" s="245"/>
      <c r="B65" s="245"/>
      <c r="C65" s="245"/>
      <c r="D65" s="245"/>
      <c r="E65" s="245"/>
      <c r="F65" s="245"/>
      <c r="G65" s="245"/>
      <c r="H65" s="245"/>
      <c r="I65" s="245"/>
      <c r="J65" s="245"/>
    </row>
    <row r="66" spans="1:11" s="8" customFormat="1" ht="15.75" thickBot="1" x14ac:dyDescent="0.25">
      <c r="A66" s="347" t="s">
        <v>8</v>
      </c>
      <c r="B66" s="348"/>
      <c r="C66" s="348"/>
      <c r="D66" s="348"/>
      <c r="E66" s="348"/>
      <c r="F66" s="348"/>
      <c r="G66" s="348"/>
      <c r="H66" s="348"/>
      <c r="I66" s="348"/>
      <c r="J66" s="349"/>
    </row>
    <row r="67" spans="1:11" s="149" customFormat="1" ht="20.25" x14ac:dyDescent="0.2">
      <c r="A67" s="346" t="s">
        <v>59</v>
      </c>
      <c r="B67" s="346"/>
      <c r="C67" s="346"/>
      <c r="D67" s="346"/>
      <c r="E67" s="346"/>
      <c r="F67" s="346"/>
      <c r="G67" s="346"/>
      <c r="H67" s="346"/>
      <c r="I67" s="346"/>
      <c r="J67" s="346"/>
    </row>
    <row r="68" spans="1:11" s="149" customFormat="1" ht="15" x14ac:dyDescent="0.2">
      <c r="A68" s="350" t="s">
        <v>66</v>
      </c>
      <c r="B68" s="350"/>
      <c r="C68" s="350"/>
      <c r="D68" s="350"/>
      <c r="E68" s="350"/>
      <c r="F68" s="350"/>
      <c r="G68" s="350"/>
      <c r="H68" s="350"/>
      <c r="I68" s="350"/>
      <c r="J68" s="350"/>
    </row>
    <row r="69" spans="1:11" s="8" customFormat="1" ht="15" x14ac:dyDescent="0.2">
      <c r="A69" s="351" t="s">
        <v>285</v>
      </c>
      <c r="B69" s="352"/>
      <c r="C69" s="352"/>
      <c r="D69" s="352"/>
      <c r="E69" s="352"/>
      <c r="F69" s="352"/>
      <c r="G69" s="352"/>
      <c r="H69" s="352"/>
      <c r="I69" s="352"/>
      <c r="J69" s="353"/>
    </row>
    <row r="70" spans="1:11" s="149" customFormat="1" ht="16.5" thickBot="1" x14ac:dyDescent="0.3">
      <c r="A70" s="354" t="s">
        <v>286</v>
      </c>
      <c r="B70" s="354"/>
      <c r="C70" s="354"/>
      <c r="D70" s="354"/>
      <c r="E70" s="354"/>
      <c r="F70" s="354"/>
      <c r="G70" s="354"/>
      <c r="H70" s="354"/>
      <c r="I70" s="354"/>
      <c r="J70" s="354"/>
    </row>
    <row r="71" spans="1:11" s="20" customFormat="1" ht="12.75" customHeight="1" thickBot="1" x14ac:dyDescent="0.25">
      <c r="A71" s="367" t="s">
        <v>191</v>
      </c>
      <c r="B71" s="368"/>
      <c r="C71" s="368"/>
      <c r="D71" s="368"/>
      <c r="E71" s="368"/>
      <c r="F71" s="368"/>
      <c r="G71" s="368"/>
      <c r="H71" s="368"/>
      <c r="I71" s="368"/>
      <c r="J71" s="369"/>
    </row>
    <row r="72" spans="1:11" ht="12.75" customHeight="1" thickBot="1" x14ac:dyDescent="0.3">
      <c r="A72" s="358" t="s">
        <v>287</v>
      </c>
      <c r="B72" s="359"/>
      <c r="C72" s="359"/>
      <c r="D72" s="359"/>
      <c r="E72" s="359"/>
      <c r="F72" s="359"/>
      <c r="G72" s="359"/>
      <c r="H72" s="359"/>
      <c r="I72" s="359"/>
      <c r="J72" s="360"/>
      <c r="K72" s="155">
        <f t="shared" ref="K72:K99" si="1">COUNTA(C72,E72,G72,I72)</f>
        <v>0</v>
      </c>
    </row>
    <row r="73" spans="1:11" ht="12.75" customHeight="1" x14ac:dyDescent="0.25">
      <c r="A73" s="239">
        <v>0.54861111111111116</v>
      </c>
      <c r="B73" s="209"/>
      <c r="C73" s="257" t="s">
        <v>288</v>
      </c>
      <c r="D73" s="258">
        <v>29.9</v>
      </c>
      <c r="E73" s="257" t="s">
        <v>289</v>
      </c>
      <c r="F73" s="258">
        <v>54</v>
      </c>
      <c r="G73" s="257" t="s">
        <v>226</v>
      </c>
      <c r="H73" s="258">
        <v>18.5</v>
      </c>
      <c r="I73" s="259"/>
      <c r="J73" s="176"/>
      <c r="K73" s="155">
        <f t="shared" si="1"/>
        <v>3</v>
      </c>
    </row>
    <row r="74" spans="1:11" ht="12.75" customHeight="1" x14ac:dyDescent="0.25">
      <c r="A74" s="239">
        <v>0.55486111111111114</v>
      </c>
      <c r="B74" s="211"/>
      <c r="C74" s="260" t="s">
        <v>242</v>
      </c>
      <c r="D74" s="261">
        <v>0</v>
      </c>
      <c r="E74" s="260" t="s">
        <v>290</v>
      </c>
      <c r="F74" s="261">
        <v>0</v>
      </c>
      <c r="G74" s="283" t="s">
        <v>239</v>
      </c>
      <c r="H74" s="261">
        <v>0</v>
      </c>
      <c r="I74" s="262"/>
      <c r="J74" s="158"/>
      <c r="K74" s="155">
        <v>2</v>
      </c>
    </row>
    <row r="75" spans="1:11" ht="12.75" customHeight="1" x14ac:dyDescent="0.25">
      <c r="A75" s="239">
        <v>0.56111111111111101</v>
      </c>
      <c r="B75" s="211"/>
      <c r="C75" s="260" t="s">
        <v>238</v>
      </c>
      <c r="D75" s="261">
        <v>0</v>
      </c>
      <c r="E75" s="260" t="s">
        <v>237</v>
      </c>
      <c r="F75" s="261">
        <v>0</v>
      </c>
      <c r="G75" s="260" t="s">
        <v>236</v>
      </c>
      <c r="H75" s="261">
        <v>51.5</v>
      </c>
      <c r="I75" s="260" t="s">
        <v>291</v>
      </c>
      <c r="J75" s="263">
        <v>33.4</v>
      </c>
      <c r="K75" s="155">
        <f t="shared" si="1"/>
        <v>4</v>
      </c>
    </row>
    <row r="76" spans="1:11" ht="12.75" customHeight="1" x14ac:dyDescent="0.25">
      <c r="A76" s="239">
        <v>0.56736111111111098</v>
      </c>
      <c r="B76" s="211"/>
      <c r="C76" s="260" t="s">
        <v>234</v>
      </c>
      <c r="D76" s="261">
        <v>0</v>
      </c>
      <c r="E76" s="260" t="s">
        <v>232</v>
      </c>
      <c r="F76" s="261">
        <v>0</v>
      </c>
      <c r="G76" s="260" t="s">
        <v>231</v>
      </c>
      <c r="H76" s="261">
        <v>0</v>
      </c>
      <c r="I76" s="260" t="s">
        <v>230</v>
      </c>
      <c r="J76" s="263">
        <v>26.9</v>
      </c>
      <c r="K76" s="155">
        <f t="shared" si="1"/>
        <v>4</v>
      </c>
    </row>
    <row r="77" spans="1:11" ht="12.75" customHeight="1" x14ac:dyDescent="0.25">
      <c r="A77" s="239">
        <v>0.57361111111111096</v>
      </c>
      <c r="B77" s="211"/>
      <c r="C77" s="260" t="s">
        <v>229</v>
      </c>
      <c r="D77" s="261">
        <v>38.700000000000003</v>
      </c>
      <c r="E77" s="260" t="s">
        <v>228</v>
      </c>
      <c r="F77" s="261">
        <v>42</v>
      </c>
      <c r="G77" s="260" t="s">
        <v>227</v>
      </c>
      <c r="H77" s="261">
        <v>39.799999999999997</v>
      </c>
      <c r="I77" s="260" t="s">
        <v>225</v>
      </c>
      <c r="J77" s="263">
        <v>30.4</v>
      </c>
      <c r="K77" s="155">
        <f t="shared" si="1"/>
        <v>4</v>
      </c>
    </row>
    <row r="78" spans="1:11" ht="12.75" customHeight="1" x14ac:dyDescent="0.25">
      <c r="A78" s="239">
        <v>0.57986111111111116</v>
      </c>
      <c r="B78" s="211"/>
      <c r="C78" s="264" t="s">
        <v>292</v>
      </c>
      <c r="D78" s="157">
        <v>54</v>
      </c>
      <c r="E78" s="264" t="s">
        <v>246</v>
      </c>
      <c r="F78" s="261">
        <v>27.1</v>
      </c>
      <c r="G78" s="264" t="s">
        <v>247</v>
      </c>
      <c r="H78" s="261">
        <v>42.3</v>
      </c>
      <c r="I78" s="262"/>
      <c r="J78" s="158"/>
      <c r="K78" s="155">
        <f t="shared" si="1"/>
        <v>3</v>
      </c>
    </row>
    <row r="79" spans="1:11" ht="12.75" customHeight="1" thickBot="1" x14ac:dyDescent="0.3">
      <c r="A79" s="239">
        <v>0.58611111111111103</v>
      </c>
      <c r="B79" s="265"/>
      <c r="C79" s="266" t="s">
        <v>250</v>
      </c>
      <c r="D79" s="267">
        <v>0</v>
      </c>
      <c r="E79" s="266" t="s">
        <v>249</v>
      </c>
      <c r="F79" s="267">
        <v>47.4</v>
      </c>
      <c r="G79" s="268"/>
      <c r="H79" s="171"/>
      <c r="I79" s="268"/>
      <c r="J79" s="173"/>
      <c r="K79" s="155">
        <f t="shared" si="1"/>
        <v>2</v>
      </c>
    </row>
    <row r="80" spans="1:11" ht="12.75" customHeight="1" thickBot="1" x14ac:dyDescent="0.3">
      <c r="A80" s="358" t="s">
        <v>293</v>
      </c>
      <c r="B80" s="365"/>
      <c r="C80" s="365"/>
      <c r="D80" s="365"/>
      <c r="E80" s="365"/>
      <c r="F80" s="365"/>
      <c r="G80" s="365"/>
      <c r="H80" s="365"/>
      <c r="I80" s="365"/>
      <c r="J80" s="366"/>
      <c r="K80" s="155">
        <f t="shared" si="1"/>
        <v>0</v>
      </c>
    </row>
    <row r="81" spans="1:11" ht="12.75" customHeight="1" x14ac:dyDescent="0.25">
      <c r="A81" s="239">
        <v>0.59236111111111101</v>
      </c>
      <c r="B81" s="269"/>
      <c r="C81" s="209" t="s">
        <v>255</v>
      </c>
      <c r="D81" s="258">
        <v>29.4</v>
      </c>
      <c r="E81" s="257" t="s">
        <v>254</v>
      </c>
      <c r="F81" s="258">
        <v>44.1</v>
      </c>
      <c r="G81" s="257" t="s">
        <v>253</v>
      </c>
      <c r="H81" s="258">
        <v>32</v>
      </c>
      <c r="I81" s="257" t="s">
        <v>252</v>
      </c>
      <c r="J81" s="270">
        <v>0</v>
      </c>
      <c r="K81" s="155">
        <f t="shared" si="1"/>
        <v>4</v>
      </c>
    </row>
    <row r="82" spans="1:11" ht="12.75" customHeight="1" x14ac:dyDescent="0.25">
      <c r="A82" s="239">
        <v>0.59861111111111098</v>
      </c>
      <c r="B82" s="269"/>
      <c r="C82" s="211" t="s">
        <v>261</v>
      </c>
      <c r="D82" s="261">
        <v>0</v>
      </c>
      <c r="E82" s="260" t="s">
        <v>258</v>
      </c>
      <c r="F82" s="261">
        <v>0</v>
      </c>
      <c r="G82" s="260" t="s">
        <v>257</v>
      </c>
      <c r="H82" s="261">
        <v>54</v>
      </c>
      <c r="I82" s="260" t="s">
        <v>256</v>
      </c>
      <c r="J82" s="263">
        <v>51.6</v>
      </c>
      <c r="K82" s="155">
        <f t="shared" si="1"/>
        <v>4</v>
      </c>
    </row>
    <row r="83" spans="1:11" ht="12.75" customHeight="1" x14ac:dyDescent="0.25">
      <c r="A83" s="239">
        <v>0.60486111111111096</v>
      </c>
      <c r="B83" s="269"/>
      <c r="C83" s="211" t="s">
        <v>260</v>
      </c>
      <c r="D83" s="261">
        <v>0</v>
      </c>
      <c r="E83" s="260" t="s">
        <v>259</v>
      </c>
      <c r="F83" s="261">
        <v>0</v>
      </c>
      <c r="G83" s="260" t="s">
        <v>263</v>
      </c>
      <c r="H83" s="261">
        <v>0</v>
      </c>
      <c r="I83" s="260" t="s">
        <v>262</v>
      </c>
      <c r="J83" s="263">
        <v>0</v>
      </c>
      <c r="K83" s="155">
        <f t="shared" si="1"/>
        <v>4</v>
      </c>
    </row>
    <row r="84" spans="1:11" ht="12.75" customHeight="1" thickBot="1" x14ac:dyDescent="0.3">
      <c r="A84" s="239">
        <v>0.61111111111111105</v>
      </c>
      <c r="B84" s="269"/>
      <c r="C84" s="271" t="s">
        <v>267</v>
      </c>
      <c r="D84" s="267">
        <v>0</v>
      </c>
      <c r="E84" s="266" t="s">
        <v>266</v>
      </c>
      <c r="F84" s="267">
        <v>0</v>
      </c>
      <c r="G84" s="266" t="s">
        <v>265</v>
      </c>
      <c r="H84" s="267">
        <v>0</v>
      </c>
      <c r="I84" s="272" t="s">
        <v>264</v>
      </c>
      <c r="J84" s="273">
        <v>0</v>
      </c>
      <c r="K84" s="155">
        <f t="shared" si="1"/>
        <v>4</v>
      </c>
    </row>
    <row r="85" spans="1:11" ht="12.75" customHeight="1" thickBot="1" x14ac:dyDescent="0.3">
      <c r="A85" s="358" t="s">
        <v>294</v>
      </c>
      <c r="B85" s="359"/>
      <c r="C85" s="359"/>
      <c r="D85" s="359"/>
      <c r="E85" s="359"/>
      <c r="F85" s="359"/>
      <c r="G85" s="359"/>
      <c r="H85" s="359"/>
      <c r="I85" s="363"/>
      <c r="J85" s="364"/>
      <c r="K85" s="155">
        <f t="shared" si="1"/>
        <v>0</v>
      </c>
    </row>
    <row r="86" spans="1:11" ht="12.75" customHeight="1" x14ac:dyDescent="0.25">
      <c r="A86" s="427">
        <v>0.61736111111111103</v>
      </c>
      <c r="B86" s="274"/>
      <c r="C86" s="393" t="s">
        <v>295</v>
      </c>
      <c r="D86" s="258">
        <v>0</v>
      </c>
      <c r="E86" s="257" t="s">
        <v>275</v>
      </c>
      <c r="F86" s="258">
        <v>0</v>
      </c>
      <c r="G86" s="257" t="s">
        <v>296</v>
      </c>
      <c r="H86" s="270">
        <v>0</v>
      </c>
      <c r="I86" s="9"/>
      <c r="J86" s="9"/>
      <c r="K86" s="155">
        <v>2</v>
      </c>
    </row>
    <row r="87" spans="1:11" ht="12.75" customHeight="1" thickBot="1" x14ac:dyDescent="0.3">
      <c r="A87" s="428">
        <v>0.62361111111111101</v>
      </c>
      <c r="B87" s="275"/>
      <c r="C87" s="276" t="s">
        <v>281</v>
      </c>
      <c r="D87" s="261">
        <v>0</v>
      </c>
      <c r="E87" s="283" t="s">
        <v>278</v>
      </c>
      <c r="F87" s="261">
        <v>0</v>
      </c>
      <c r="G87" s="260" t="s">
        <v>276</v>
      </c>
      <c r="H87" s="263">
        <v>0</v>
      </c>
      <c r="I87" s="277"/>
      <c r="J87" s="278"/>
      <c r="K87" s="155">
        <v>2</v>
      </c>
    </row>
    <row r="88" spans="1:11" ht="12.75" customHeight="1" thickBot="1" x14ac:dyDescent="0.3">
      <c r="A88" s="242">
        <v>0.62986111111111098</v>
      </c>
      <c r="B88" s="279"/>
      <c r="C88" s="280" t="s">
        <v>274</v>
      </c>
      <c r="D88" s="267">
        <v>0</v>
      </c>
      <c r="E88" s="272" t="s">
        <v>297</v>
      </c>
      <c r="F88" s="267">
        <v>0</v>
      </c>
      <c r="G88" s="272" t="s">
        <v>298</v>
      </c>
      <c r="H88" s="267">
        <v>0</v>
      </c>
      <c r="I88" s="281" t="s">
        <v>282</v>
      </c>
      <c r="J88" s="282">
        <v>0</v>
      </c>
      <c r="K88" s="155">
        <f t="shared" si="1"/>
        <v>4</v>
      </c>
    </row>
    <row r="89" spans="1:11" ht="12.75" customHeight="1" thickBot="1" x14ac:dyDescent="0.3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155">
        <f t="shared" si="1"/>
        <v>0</v>
      </c>
    </row>
    <row r="90" spans="1:11" ht="12.75" customHeight="1" thickBot="1" x14ac:dyDescent="0.3">
      <c r="A90" s="355" t="s">
        <v>284</v>
      </c>
      <c r="B90" s="356"/>
      <c r="C90" s="356"/>
      <c r="D90" s="356"/>
      <c r="E90" s="356"/>
      <c r="F90" s="356"/>
      <c r="G90" s="356"/>
      <c r="H90" s="357"/>
      <c r="J90" s="186"/>
      <c r="K90" s="155">
        <f t="shared" si="1"/>
        <v>0</v>
      </c>
    </row>
    <row r="91" spans="1:11" ht="12.75" customHeight="1" thickBot="1" x14ac:dyDescent="0.3">
      <c r="A91" s="358" t="s">
        <v>299</v>
      </c>
      <c r="B91" s="363"/>
      <c r="C91" s="363"/>
      <c r="D91" s="363"/>
      <c r="E91" s="363"/>
      <c r="F91" s="363"/>
      <c r="G91" s="363"/>
      <c r="H91" s="364"/>
      <c r="J91" s="186"/>
      <c r="K91" s="155">
        <f t="shared" si="1"/>
        <v>0</v>
      </c>
    </row>
    <row r="92" spans="1:11" ht="12.75" customHeight="1" x14ac:dyDescent="0.25">
      <c r="A92" s="239">
        <v>0.54861111111111116</v>
      </c>
      <c r="B92" s="215"/>
      <c r="C92" s="283" t="s">
        <v>270</v>
      </c>
      <c r="D92" s="261">
        <v>0</v>
      </c>
      <c r="E92" s="260" t="s">
        <v>271</v>
      </c>
      <c r="F92" s="261">
        <v>0</v>
      </c>
      <c r="G92" s="260"/>
      <c r="H92" s="263"/>
      <c r="J92" s="186"/>
      <c r="K92" s="155">
        <v>1</v>
      </c>
    </row>
    <row r="93" spans="1:11" ht="12.75" customHeight="1" thickBot="1" x14ac:dyDescent="0.3">
      <c r="A93" s="244">
        <v>0.55486111111111114</v>
      </c>
      <c r="B93" s="215"/>
      <c r="C93" s="264" t="s">
        <v>268</v>
      </c>
      <c r="D93" s="261">
        <v>0</v>
      </c>
      <c r="E93" s="264" t="s">
        <v>269</v>
      </c>
      <c r="F93" s="261">
        <v>0</v>
      </c>
      <c r="G93" s="260" t="s">
        <v>272</v>
      </c>
      <c r="H93" s="263">
        <v>0</v>
      </c>
      <c r="J93" s="186"/>
      <c r="K93" s="155">
        <f t="shared" si="1"/>
        <v>3</v>
      </c>
    </row>
    <row r="94" spans="1:11" ht="12.75" customHeight="1" thickBot="1" x14ac:dyDescent="0.3">
      <c r="A94" s="358" t="s">
        <v>300</v>
      </c>
      <c r="B94" s="359"/>
      <c r="C94" s="359"/>
      <c r="D94" s="359"/>
      <c r="E94" s="359"/>
      <c r="F94" s="359"/>
      <c r="G94" s="359"/>
      <c r="H94" s="360"/>
      <c r="J94" s="186"/>
      <c r="K94" s="155">
        <f t="shared" si="1"/>
        <v>0</v>
      </c>
    </row>
    <row r="95" spans="1:11" ht="12.75" customHeight="1" x14ac:dyDescent="0.25">
      <c r="A95" s="427">
        <v>0.56111111111111101</v>
      </c>
      <c r="B95" s="209"/>
      <c r="C95" s="257" t="s">
        <v>216</v>
      </c>
      <c r="D95" s="258">
        <v>0</v>
      </c>
      <c r="E95" s="257" t="s">
        <v>215</v>
      </c>
      <c r="F95" s="258">
        <v>0</v>
      </c>
      <c r="G95" s="257" t="s">
        <v>214</v>
      </c>
      <c r="H95" s="270">
        <v>0</v>
      </c>
      <c r="J95" s="186"/>
      <c r="K95" s="155">
        <f t="shared" si="1"/>
        <v>3</v>
      </c>
    </row>
    <row r="96" spans="1:11" ht="12.75" customHeight="1" x14ac:dyDescent="0.25">
      <c r="A96" s="428">
        <v>0.56736111111111098</v>
      </c>
      <c r="B96" s="211"/>
      <c r="C96" s="260" t="s">
        <v>210</v>
      </c>
      <c r="D96" s="261">
        <v>45.2</v>
      </c>
      <c r="E96" s="283" t="s">
        <v>213</v>
      </c>
      <c r="F96" s="261">
        <v>0</v>
      </c>
      <c r="G96" s="283" t="s">
        <v>211</v>
      </c>
      <c r="H96" s="263">
        <v>0</v>
      </c>
      <c r="J96" s="186"/>
      <c r="K96" s="155">
        <v>1</v>
      </c>
    </row>
    <row r="97" spans="1:12" ht="12.75" customHeight="1" x14ac:dyDescent="0.25">
      <c r="A97" s="241">
        <v>0.57361111111111096</v>
      </c>
      <c r="B97" s="211"/>
      <c r="C97" s="260" t="s">
        <v>217</v>
      </c>
      <c r="D97" s="261">
        <v>0</v>
      </c>
      <c r="E97" s="260" t="s">
        <v>209</v>
      </c>
      <c r="F97" s="261">
        <v>0</v>
      </c>
      <c r="G97" s="260" t="s">
        <v>208</v>
      </c>
      <c r="H97" s="263">
        <v>54</v>
      </c>
      <c r="J97" s="186"/>
      <c r="K97" s="155">
        <f t="shared" si="1"/>
        <v>3</v>
      </c>
    </row>
    <row r="98" spans="1:12" ht="12.75" customHeight="1" x14ac:dyDescent="0.25">
      <c r="A98" s="428">
        <v>0.57986111111111105</v>
      </c>
      <c r="B98" s="211"/>
      <c r="C98" s="264" t="s">
        <v>221</v>
      </c>
      <c r="D98" s="261">
        <v>0</v>
      </c>
      <c r="E98" s="264" t="s">
        <v>220</v>
      </c>
      <c r="F98" s="261">
        <v>54</v>
      </c>
      <c r="G98" s="264" t="s">
        <v>219</v>
      </c>
      <c r="H98" s="263">
        <v>46.5</v>
      </c>
      <c r="J98" s="186"/>
      <c r="K98" s="155">
        <f t="shared" si="1"/>
        <v>3</v>
      </c>
    </row>
    <row r="99" spans="1:12" ht="12.75" customHeight="1" thickBot="1" x14ac:dyDescent="0.3">
      <c r="A99" s="242">
        <v>0.58611111111111103</v>
      </c>
      <c r="B99" s="213"/>
      <c r="C99" s="266" t="s">
        <v>223</v>
      </c>
      <c r="D99" s="267">
        <v>54</v>
      </c>
      <c r="E99" s="266" t="s">
        <v>224</v>
      </c>
      <c r="F99" s="267">
        <v>54</v>
      </c>
      <c r="G99" s="266" t="s">
        <v>222</v>
      </c>
      <c r="H99" s="273">
        <v>0</v>
      </c>
      <c r="J99" s="186"/>
      <c r="K99" s="155">
        <f t="shared" si="1"/>
        <v>3</v>
      </c>
    </row>
    <row r="100" spans="1:12" ht="12.75" customHeight="1" thickBot="1" x14ac:dyDescent="0.3">
      <c r="J100" s="186"/>
      <c r="L100" s="256">
        <f>SUM(K72:K99)</f>
        <v>63</v>
      </c>
    </row>
    <row r="101" spans="1:12" ht="12.75" customHeight="1" x14ac:dyDescent="0.25"/>
    <row r="102" spans="1:12" x14ac:dyDescent="0.25">
      <c r="A102" s="183"/>
      <c r="C102" s="20"/>
      <c r="G102" s="20"/>
      <c r="I102" s="20"/>
    </row>
    <row r="103" spans="1:12" x14ac:dyDescent="0.25">
      <c r="L103"/>
    </row>
    <row r="104" spans="1:12" x14ac:dyDescent="0.25">
      <c r="L104"/>
    </row>
    <row r="105" spans="1:12" x14ac:dyDescent="0.25">
      <c r="L105"/>
    </row>
    <row r="106" spans="1:12" x14ac:dyDescent="0.25">
      <c r="L106"/>
    </row>
    <row r="107" spans="1:12" x14ac:dyDescent="0.25">
      <c r="L107"/>
    </row>
    <row r="108" spans="1:12" x14ac:dyDescent="0.25">
      <c r="L108"/>
    </row>
    <row r="109" spans="1:12" ht="12.75" customHeight="1" x14ac:dyDescent="0.25"/>
    <row r="110" spans="1:12" ht="12.75" customHeight="1" x14ac:dyDescent="0.25"/>
    <row r="111" spans="1:12" ht="12.75" customHeight="1" x14ac:dyDescent="0.25"/>
    <row r="112" spans="1: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</sheetData>
  <mergeCells count="27">
    <mergeCell ref="A7:J7"/>
    <mergeCell ref="A1:J1"/>
    <mergeCell ref="A2:J2"/>
    <mergeCell ref="A4:J4"/>
    <mergeCell ref="A5:J5"/>
    <mergeCell ref="A6:J6"/>
    <mergeCell ref="A68:J68"/>
    <mergeCell ref="A8:J8"/>
    <mergeCell ref="A9:J9"/>
    <mergeCell ref="A10:J10"/>
    <mergeCell ref="A26:J26"/>
    <mergeCell ref="A27:J27"/>
    <mergeCell ref="A31:J31"/>
    <mergeCell ref="A35:J35"/>
    <mergeCell ref="A63:J63"/>
    <mergeCell ref="A64:J64"/>
    <mergeCell ref="A66:J66"/>
    <mergeCell ref="A67:J67"/>
    <mergeCell ref="A90:H90"/>
    <mergeCell ref="A91:H91"/>
    <mergeCell ref="A94:H94"/>
    <mergeCell ref="A69:J69"/>
    <mergeCell ref="A70:J70"/>
    <mergeCell ref="A71:J71"/>
    <mergeCell ref="A72:J72"/>
    <mergeCell ref="A80:J80"/>
    <mergeCell ref="A85:J85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U57"/>
  <sheetViews>
    <sheetView zoomScaleNormal="100" workbookViewId="0">
      <selection sqref="A1:T1"/>
    </sheetView>
  </sheetViews>
  <sheetFormatPr baseColWidth="10" defaultRowHeight="15.75" x14ac:dyDescent="0.25"/>
  <cols>
    <col min="1" max="1" width="29.85546875" style="21" customWidth="1"/>
    <col min="2" max="2" width="9.7109375" style="21" bestFit="1" customWidth="1"/>
    <col min="3" max="3" width="12.7109375" style="38" bestFit="1" customWidth="1"/>
    <col min="4" max="6" width="3.85546875" style="21" bestFit="1" customWidth="1"/>
    <col min="7" max="7" width="5.140625" style="21" bestFit="1" customWidth="1"/>
    <col min="8" max="14" width="3.85546875" style="39" bestFit="1" customWidth="1"/>
    <col min="15" max="16" width="5.140625" style="39" bestFit="1" customWidth="1"/>
    <col min="17" max="18" width="4.85546875" style="39" customWidth="1"/>
    <col min="19" max="19" width="10.42578125" style="21" bestFit="1" customWidth="1"/>
    <col min="20" max="20" width="4.42578125" style="21" bestFit="1" customWidth="1"/>
    <col min="21" max="16384" width="11.42578125" style="21"/>
  </cols>
  <sheetData>
    <row r="1" spans="1:20" x14ac:dyDescent="0.25">
      <c r="A1" s="385" t="str">
        <f>JUVENILES!A1</f>
        <v>MAR DEL PLATA GOLF CLUB - CANCHA VIEJA -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</row>
    <row r="2" spans="1:20" x14ac:dyDescent="0.25">
      <c r="A2" s="385" t="str">
        <f>JUVENILES!A2</f>
        <v>VIII COPA GRAN MAESTRO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29"/>
      <c r="T2" s="30"/>
    </row>
    <row r="3" spans="1:20" x14ac:dyDescent="0.25">
      <c r="A3" s="385" t="str">
        <f>JUVENILES!A3</f>
        <v>FEDERACION REGIONAL DE GOLF MAR Y SIERRAS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29"/>
      <c r="T3" s="30"/>
    </row>
    <row r="4" spans="1:20" x14ac:dyDescent="0.25">
      <c r="A4" s="385" t="str">
        <f>JUVENILES!A4</f>
        <v>MENORES CON HCP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29"/>
      <c r="T4" s="30"/>
    </row>
    <row r="5" spans="1:20" x14ac:dyDescent="0.25">
      <c r="A5" s="385" t="str">
        <f>JUVENILES!A5</f>
        <v>6 VUELTAS DE 9 HOYOS MEDAL PLAY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5"/>
      <c r="S5" s="29"/>
      <c r="T5" s="30"/>
    </row>
    <row r="6" spans="1:20" x14ac:dyDescent="0.25">
      <c r="A6" s="385" t="str">
        <f>JUVENILES!A6</f>
        <v>15; 16 Y 17 DE JULIO DE 2024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29"/>
      <c r="T6" s="30"/>
    </row>
    <row r="7" spans="1:20" ht="6" customHeight="1" thickBot="1" x14ac:dyDescent="0.3">
      <c r="A7" s="29"/>
      <c r="B7" s="29"/>
      <c r="C7" s="31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30"/>
    </row>
    <row r="8" spans="1:20" ht="16.5" thickBot="1" x14ac:dyDescent="0.3">
      <c r="A8" s="382" t="str">
        <f>JUVENILES!A38</f>
        <v>DAMAS GROSS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4"/>
      <c r="S8" s="29"/>
      <c r="T8" s="30"/>
    </row>
    <row r="9" spans="1:20" ht="16.5" thickBot="1" x14ac:dyDescent="0.3">
      <c r="A9" s="32" t="s">
        <v>6</v>
      </c>
      <c r="B9" s="33" t="s">
        <v>10</v>
      </c>
      <c r="C9" s="34" t="s">
        <v>21</v>
      </c>
      <c r="D9" s="32" t="s">
        <v>1</v>
      </c>
      <c r="E9" s="32" t="s">
        <v>2</v>
      </c>
      <c r="F9" s="32" t="s">
        <v>3</v>
      </c>
      <c r="G9" s="32" t="s">
        <v>4</v>
      </c>
      <c r="H9" s="32" t="s">
        <v>5</v>
      </c>
      <c r="I9" s="50" t="s">
        <v>2</v>
      </c>
      <c r="J9" s="50" t="s">
        <v>3</v>
      </c>
      <c r="K9" s="50" t="s">
        <v>4</v>
      </c>
      <c r="L9" s="50" t="s">
        <v>5</v>
      </c>
      <c r="M9" s="32" t="s">
        <v>2</v>
      </c>
      <c r="N9" s="32" t="s">
        <v>3</v>
      </c>
      <c r="O9" s="32" t="s">
        <v>4</v>
      </c>
      <c r="P9" s="32" t="s">
        <v>5</v>
      </c>
      <c r="Q9" s="50" t="s">
        <v>15</v>
      </c>
      <c r="R9" s="237" t="s">
        <v>14</v>
      </c>
      <c r="S9" s="29"/>
      <c r="T9" s="30"/>
    </row>
    <row r="10" spans="1:20" ht="20.100000000000001" customHeight="1" thickBot="1" x14ac:dyDescent="0.3">
      <c r="A10" s="35" t="str">
        <f>JUVENILES!A41</f>
        <v>GIORDANI MILAGROS</v>
      </c>
      <c r="B10" s="36" t="str">
        <f>JUVENILES!B41</f>
        <v>LLCC</v>
      </c>
      <c r="C10" s="41">
        <f>JUVENILES!C41</f>
        <v>39283</v>
      </c>
      <c r="D10" s="42">
        <f>JUVENILES!D41</f>
        <v>1</v>
      </c>
      <c r="E10" s="47">
        <f>JUVENILES!E41</f>
        <v>35</v>
      </c>
      <c r="F10" s="36">
        <f>JUVENILES!F41</f>
        <v>34</v>
      </c>
      <c r="G10" s="36">
        <f>JUVENILES!G41</f>
        <v>69</v>
      </c>
      <c r="H10" s="42">
        <f>JUVENILES!H41</f>
        <v>68</v>
      </c>
      <c r="I10" s="51">
        <f>JUVENILES!I41</f>
        <v>36</v>
      </c>
      <c r="J10" s="52">
        <f>JUVENILES!J41</f>
        <v>38</v>
      </c>
      <c r="K10" s="52">
        <f>JUVENILES!K41</f>
        <v>74</v>
      </c>
      <c r="L10" s="59">
        <f>JUVENILES!L41</f>
        <v>73</v>
      </c>
      <c r="M10" s="47">
        <f>JUVENILES!M41</f>
        <v>39</v>
      </c>
      <c r="N10" s="36">
        <f>JUVENILES!N41</f>
        <v>37</v>
      </c>
      <c r="O10" s="36">
        <f>JUVENILES!O41</f>
        <v>76</v>
      </c>
      <c r="P10" s="42">
        <f>JUVENILES!P41</f>
        <v>75</v>
      </c>
      <c r="Q10" s="51" t="str">
        <f>JUVENILES!Q41</f>
        <v>--</v>
      </c>
      <c r="R10" s="400">
        <f>JUVENILES!R41</f>
        <v>219</v>
      </c>
      <c r="S10" s="40" t="s">
        <v>17</v>
      </c>
      <c r="T10" s="30"/>
    </row>
    <row r="11" spans="1:20" ht="20.100000000000001" customHeight="1" thickBot="1" x14ac:dyDescent="0.3">
      <c r="A11" s="35" t="str">
        <f>JUVENILES!A42</f>
        <v>RAMPOLDI SARA ALESSIA</v>
      </c>
      <c r="B11" s="36" t="str">
        <f>JUVENILES!B42</f>
        <v>CMDP</v>
      </c>
      <c r="C11" s="41">
        <f>JUVENILES!C42</f>
        <v>38986</v>
      </c>
      <c r="D11" s="42">
        <f>JUVENILES!D42</f>
        <v>0</v>
      </c>
      <c r="E11" s="47">
        <f>JUVENILES!E42</f>
        <v>33</v>
      </c>
      <c r="F11" s="36">
        <f>JUVENILES!F42</f>
        <v>43</v>
      </c>
      <c r="G11" s="36">
        <f>JUVENILES!G42</f>
        <v>76</v>
      </c>
      <c r="H11" s="42">
        <f>JUVENILES!H42</f>
        <v>76</v>
      </c>
      <c r="I11" s="51">
        <f>JUVENILES!I42</f>
        <v>34</v>
      </c>
      <c r="J11" s="52">
        <f>JUVENILES!J42</f>
        <v>35</v>
      </c>
      <c r="K11" s="52">
        <f>JUVENILES!K42</f>
        <v>69</v>
      </c>
      <c r="L11" s="59">
        <f>JUVENILES!L42</f>
        <v>69</v>
      </c>
      <c r="M11" s="47">
        <f>JUVENILES!M42</f>
        <v>37</v>
      </c>
      <c r="N11" s="36">
        <f>JUVENILES!N42</f>
        <v>39</v>
      </c>
      <c r="O11" s="36">
        <f>JUVENILES!O42</f>
        <v>76</v>
      </c>
      <c r="P11" s="42">
        <f>JUVENILES!P42</f>
        <v>76</v>
      </c>
      <c r="Q11" s="51" t="str">
        <f>JUVENILES!Q42</f>
        <v>--</v>
      </c>
      <c r="R11" s="400">
        <f>JUVENILES!R42</f>
        <v>221</v>
      </c>
      <c r="S11" s="40" t="s">
        <v>18</v>
      </c>
      <c r="T11" s="30"/>
    </row>
    <row r="12" spans="1:20" ht="18.75" customHeight="1" thickBot="1" x14ac:dyDescent="0.3">
      <c r="A12" s="35" t="str">
        <f>JUVENILES!A43</f>
        <v>OLIVERI ANGELINA</v>
      </c>
      <c r="B12" s="36" t="str">
        <f>JUVENILES!B43</f>
        <v>SPGC</v>
      </c>
      <c r="C12" s="41">
        <f>JUVENILES!C43</f>
        <v>38821</v>
      </c>
      <c r="D12" s="42">
        <f>JUVENILES!D43</f>
        <v>1</v>
      </c>
      <c r="E12" s="47">
        <f>JUVENILES!E43</f>
        <v>41</v>
      </c>
      <c r="F12" s="36">
        <f>JUVENILES!F43</f>
        <v>37</v>
      </c>
      <c r="G12" s="36">
        <f>JUVENILES!G43</f>
        <v>78</v>
      </c>
      <c r="H12" s="42">
        <f>JUVENILES!H43</f>
        <v>77</v>
      </c>
      <c r="I12" s="51">
        <f>JUVENILES!I43</f>
        <v>35</v>
      </c>
      <c r="J12" s="52">
        <f>JUVENILES!J43</f>
        <v>41</v>
      </c>
      <c r="K12" s="52">
        <f>JUVENILES!K43</f>
        <v>76</v>
      </c>
      <c r="L12" s="59">
        <f>JUVENILES!L43</f>
        <v>75</v>
      </c>
      <c r="M12" s="47">
        <f>JUVENILES!M43</f>
        <v>37</v>
      </c>
      <c r="N12" s="36">
        <f>JUVENILES!N43</f>
        <v>40</v>
      </c>
      <c r="O12" s="36">
        <f>JUVENILES!O43</f>
        <v>77</v>
      </c>
      <c r="P12" s="42">
        <f>JUVENILES!P43</f>
        <v>76</v>
      </c>
      <c r="Q12" s="401" t="str">
        <f>JUVENILES!Q43</f>
        <v>--</v>
      </c>
      <c r="R12" s="402" t="s">
        <v>11</v>
      </c>
      <c r="S12" s="40" t="s">
        <v>22</v>
      </c>
      <c r="T12" s="30"/>
    </row>
    <row r="13" spans="1:20" ht="20.100000000000001" customHeight="1" thickBot="1" x14ac:dyDescent="0.3">
      <c r="A13" s="35" t="str">
        <f>JUVENILES!A44</f>
        <v>ERRECART GIMENA</v>
      </c>
      <c r="B13" s="36" t="str">
        <f>JUVENILES!B44</f>
        <v>CMDP</v>
      </c>
      <c r="C13" s="41">
        <f>JUVENILES!C44</f>
        <v>38257</v>
      </c>
      <c r="D13" s="42">
        <f>JUVENILES!D44</f>
        <v>1</v>
      </c>
      <c r="E13" s="47">
        <f>JUVENILES!E44</f>
        <v>38</v>
      </c>
      <c r="F13" s="36">
        <f>JUVENILES!F44</f>
        <v>39</v>
      </c>
      <c r="G13" s="36">
        <f>JUVENILES!G44</f>
        <v>77</v>
      </c>
      <c r="H13" s="42">
        <f>JUVENILES!H44</f>
        <v>76</v>
      </c>
      <c r="I13" s="51">
        <f>JUVENILES!I44</f>
        <v>39</v>
      </c>
      <c r="J13" s="52">
        <f>JUVENILES!J44</f>
        <v>37</v>
      </c>
      <c r="K13" s="52">
        <f>JUVENILES!K44</f>
        <v>76</v>
      </c>
      <c r="L13" s="59">
        <f>JUVENILES!L44</f>
        <v>75</v>
      </c>
      <c r="M13" s="47">
        <f>JUVENILES!M44</f>
        <v>38</v>
      </c>
      <c r="N13" s="36">
        <f>JUVENILES!N44</f>
        <v>40</v>
      </c>
      <c r="O13" s="36">
        <f>JUVENILES!O44</f>
        <v>78</v>
      </c>
      <c r="P13" s="42">
        <f>JUVENILES!P44</f>
        <v>77</v>
      </c>
      <c r="Q13" s="401" t="str">
        <f>JUVENILES!Q44</f>
        <v>--</v>
      </c>
      <c r="R13" s="402" t="s">
        <v>11</v>
      </c>
      <c r="S13" s="40" t="s">
        <v>23</v>
      </c>
      <c r="T13" s="30"/>
    </row>
    <row r="14" spans="1:20" ht="12" customHeight="1" thickBot="1" x14ac:dyDescent="0.3"/>
    <row r="15" spans="1:20" ht="16.5" thickBot="1" x14ac:dyDescent="0.3">
      <c r="A15" s="382" t="str">
        <f>JUVENILES!A8</f>
        <v>CABALLEROS GROSS</v>
      </c>
      <c r="B15" s="383"/>
      <c r="C15" s="383"/>
      <c r="D15" s="383"/>
      <c r="E15" s="383"/>
      <c r="F15" s="383"/>
      <c r="G15" s="383"/>
      <c r="H15" s="383"/>
      <c r="I15" s="383"/>
      <c r="J15" s="383"/>
      <c r="K15" s="383"/>
      <c r="L15" s="383"/>
      <c r="M15" s="383"/>
      <c r="N15" s="383"/>
      <c r="O15" s="383"/>
      <c r="P15" s="383"/>
      <c r="Q15" s="383"/>
      <c r="R15" s="384"/>
      <c r="S15" s="29"/>
      <c r="T15" s="30"/>
    </row>
    <row r="16" spans="1:20" ht="16.5" thickBot="1" x14ac:dyDescent="0.3">
      <c r="A16" s="32" t="s">
        <v>0</v>
      </c>
      <c r="B16" s="33" t="s">
        <v>10</v>
      </c>
      <c r="C16" s="34" t="s">
        <v>21</v>
      </c>
      <c r="D16" s="32" t="s">
        <v>1</v>
      </c>
      <c r="E16" s="32" t="s">
        <v>2</v>
      </c>
      <c r="F16" s="32" t="s">
        <v>3</v>
      </c>
      <c r="G16" s="32" t="s">
        <v>4</v>
      </c>
      <c r="H16" s="32" t="s">
        <v>5</v>
      </c>
      <c r="I16" s="50" t="s">
        <v>2</v>
      </c>
      <c r="J16" s="50" t="s">
        <v>3</v>
      </c>
      <c r="K16" s="50" t="s">
        <v>4</v>
      </c>
      <c r="L16" s="50" t="s">
        <v>5</v>
      </c>
      <c r="M16" s="32" t="s">
        <v>2</v>
      </c>
      <c r="N16" s="32" t="s">
        <v>3</v>
      </c>
      <c r="O16" s="32" t="s">
        <v>4</v>
      </c>
      <c r="P16" s="32" t="s">
        <v>5</v>
      </c>
      <c r="Q16" s="50" t="s">
        <v>15</v>
      </c>
      <c r="R16" s="50" t="s">
        <v>14</v>
      </c>
      <c r="S16" s="29"/>
      <c r="T16" s="30"/>
    </row>
    <row r="17" spans="1:20" ht="20.100000000000001" customHeight="1" thickBot="1" x14ac:dyDescent="0.3">
      <c r="A17" s="35" t="str">
        <f>JUVENILES!A11</f>
        <v>BAILLERES SANTIAGO</v>
      </c>
      <c r="B17" s="36" t="str">
        <f>JUVENILES!B11</f>
        <v>GCHCC</v>
      </c>
      <c r="C17" s="41">
        <f>JUVENILES!C11</f>
        <v>37643</v>
      </c>
      <c r="D17" s="42">
        <f>JUVENILES!D11</f>
        <v>-3</v>
      </c>
      <c r="E17" s="47">
        <f>JUVENILES!E11</f>
        <v>33</v>
      </c>
      <c r="F17" s="36">
        <f>JUVENILES!F11</f>
        <v>37</v>
      </c>
      <c r="G17" s="36">
        <f>JUVENILES!G11</f>
        <v>70</v>
      </c>
      <c r="H17" s="42">
        <f>JUVENILES!H11</f>
        <v>73</v>
      </c>
      <c r="I17" s="51">
        <f>JUVENILES!I11</f>
        <v>36</v>
      </c>
      <c r="J17" s="52">
        <f>JUVENILES!J11</f>
        <v>33</v>
      </c>
      <c r="K17" s="52">
        <f>JUVENILES!K11</f>
        <v>69</v>
      </c>
      <c r="L17" s="59">
        <f>JUVENILES!L11</f>
        <v>72</v>
      </c>
      <c r="M17" s="47">
        <f>JUVENILES!M11</f>
        <v>36</v>
      </c>
      <c r="N17" s="36">
        <f>JUVENILES!N11</f>
        <v>34</v>
      </c>
      <c r="O17" s="36">
        <f>JUVENILES!O11</f>
        <v>70</v>
      </c>
      <c r="P17" s="42">
        <f>JUVENILES!P11</f>
        <v>73</v>
      </c>
      <c r="Q17" s="51" t="str">
        <f>JUVENILES!Q11</f>
        <v>--</v>
      </c>
      <c r="R17" s="396">
        <f>JUVENILES!R11</f>
        <v>209</v>
      </c>
      <c r="S17" s="40" t="s">
        <v>17</v>
      </c>
      <c r="T17" s="30"/>
    </row>
    <row r="18" spans="1:20" ht="20.100000000000001" customHeight="1" thickBot="1" x14ac:dyDescent="0.3">
      <c r="A18" s="35" t="str">
        <f>JUVENILES!A12</f>
        <v>GALLINGANI LUCA</v>
      </c>
      <c r="B18" s="36" t="str">
        <f>JUVENILES!B12</f>
        <v>PGC</v>
      </c>
      <c r="C18" s="41">
        <f>JUVENILES!C12</f>
        <v>38586</v>
      </c>
      <c r="D18" s="42">
        <f>JUVENILES!D12</f>
        <v>-5</v>
      </c>
      <c r="E18" s="47">
        <f>JUVENILES!E12</f>
        <v>32</v>
      </c>
      <c r="F18" s="36">
        <f>JUVENILES!F12</f>
        <v>36</v>
      </c>
      <c r="G18" s="36">
        <f>JUVENILES!G12</f>
        <v>68</v>
      </c>
      <c r="H18" s="42">
        <f>JUVENILES!H12</f>
        <v>73</v>
      </c>
      <c r="I18" s="51">
        <f>JUVENILES!I12</f>
        <v>32</v>
      </c>
      <c r="J18" s="52">
        <f>JUVENILES!J12</f>
        <v>37</v>
      </c>
      <c r="K18" s="52">
        <f>JUVENILES!K12</f>
        <v>69</v>
      </c>
      <c r="L18" s="59">
        <f>JUVENILES!L12</f>
        <v>74</v>
      </c>
      <c r="M18" s="47">
        <f>JUVENILES!M12</f>
        <v>34</v>
      </c>
      <c r="N18" s="36">
        <f>JUVENILES!N12</f>
        <v>39</v>
      </c>
      <c r="O18" s="36">
        <f>JUVENILES!O12</f>
        <v>73</v>
      </c>
      <c r="P18" s="42">
        <f>JUVENILES!P12</f>
        <v>78</v>
      </c>
      <c r="Q18" s="51" t="str">
        <f>JUVENILES!Q12</f>
        <v>--</v>
      </c>
      <c r="R18" s="396">
        <f>JUVENILES!R12</f>
        <v>210</v>
      </c>
      <c r="S18" s="40" t="s">
        <v>18</v>
      </c>
      <c r="T18" s="30"/>
    </row>
    <row r="19" spans="1:20" ht="18.75" customHeight="1" thickBot="1" x14ac:dyDescent="0.3">
      <c r="A19" s="35" t="s">
        <v>74</v>
      </c>
      <c r="B19" s="36" t="s">
        <v>75</v>
      </c>
      <c r="C19" s="41">
        <v>36626</v>
      </c>
      <c r="D19" s="42">
        <v>3</v>
      </c>
      <c r="E19" s="47">
        <v>38</v>
      </c>
      <c r="F19" s="36">
        <v>38</v>
      </c>
      <c r="G19" s="36">
        <f>SUM(E19:F19)</f>
        <v>76</v>
      </c>
      <c r="H19" s="42">
        <f>SUM(G19-D19)</f>
        <v>73</v>
      </c>
      <c r="I19" s="51">
        <v>36</v>
      </c>
      <c r="J19" s="52">
        <v>40</v>
      </c>
      <c r="K19" s="52">
        <f>SUM(I19:J19)</f>
        <v>76</v>
      </c>
      <c r="L19" s="59">
        <f>+(K19-D19)</f>
        <v>73</v>
      </c>
      <c r="M19" s="47">
        <v>32</v>
      </c>
      <c r="N19" s="36">
        <v>35</v>
      </c>
      <c r="O19" s="36">
        <f>SUM(M19:N19)</f>
        <v>67</v>
      </c>
      <c r="P19" s="42">
        <f>+(O19-D19)</f>
        <v>64</v>
      </c>
      <c r="Q19" s="401">
        <f>SUM(H19+L19+P19)</f>
        <v>210</v>
      </c>
      <c r="R19" s="238" t="s">
        <v>11</v>
      </c>
      <c r="S19" s="40" t="s">
        <v>22</v>
      </c>
      <c r="T19" s="30"/>
    </row>
    <row r="20" spans="1:20" ht="20.100000000000001" customHeight="1" thickBot="1" x14ac:dyDescent="0.3">
      <c r="A20" s="35" t="s">
        <v>88</v>
      </c>
      <c r="B20" s="36" t="s">
        <v>77</v>
      </c>
      <c r="C20" s="41">
        <v>38147</v>
      </c>
      <c r="D20" s="42">
        <v>-1</v>
      </c>
      <c r="E20" s="47">
        <v>35</v>
      </c>
      <c r="F20" s="36">
        <v>37</v>
      </c>
      <c r="G20" s="36">
        <f>SUM(E20:F20)</f>
        <v>72</v>
      </c>
      <c r="H20" s="42">
        <f>SUM(G20-D20)</f>
        <v>73</v>
      </c>
      <c r="I20" s="51">
        <v>36</v>
      </c>
      <c r="J20" s="52">
        <v>38</v>
      </c>
      <c r="K20" s="52">
        <f>SUM(I20:J20)</f>
        <v>74</v>
      </c>
      <c r="L20" s="59">
        <f>+(K20-D20)</f>
        <v>75</v>
      </c>
      <c r="M20" s="47">
        <v>34</v>
      </c>
      <c r="N20" s="36">
        <v>34</v>
      </c>
      <c r="O20" s="36">
        <f>SUM(M20:N20)</f>
        <v>68</v>
      </c>
      <c r="P20" s="42">
        <f>+(O20-D20)</f>
        <v>69</v>
      </c>
      <c r="Q20" s="401">
        <f>SUM(H20+L20+P20)</f>
        <v>217</v>
      </c>
      <c r="R20" s="238" t="s">
        <v>11</v>
      </c>
      <c r="S20" s="40" t="s">
        <v>23</v>
      </c>
      <c r="T20" s="30"/>
    </row>
    <row r="21" spans="1:20" ht="12" customHeight="1" thickBot="1" x14ac:dyDescent="0.3"/>
    <row r="22" spans="1:20" ht="16.5" thickBot="1" x14ac:dyDescent="0.3">
      <c r="A22" s="382" t="str">
        <f>MENORES!A8</f>
        <v>CABALLEROS MENORES ( CLASES  06 - 07 Y 08 )</v>
      </c>
      <c r="B22" s="383"/>
      <c r="C22" s="383"/>
      <c r="D22" s="383"/>
      <c r="E22" s="383"/>
      <c r="F22" s="383"/>
      <c r="G22" s="383"/>
      <c r="H22" s="383"/>
      <c r="I22" s="383"/>
      <c r="J22" s="383"/>
      <c r="K22" s="383"/>
      <c r="L22" s="383"/>
      <c r="M22" s="383"/>
      <c r="N22" s="383"/>
      <c r="O22" s="383"/>
      <c r="P22" s="383"/>
      <c r="Q22" s="383"/>
      <c r="R22" s="384"/>
      <c r="S22" s="29"/>
      <c r="T22" s="30"/>
    </row>
    <row r="23" spans="1:20" ht="16.5" thickBot="1" x14ac:dyDescent="0.3">
      <c r="A23" s="32" t="s">
        <v>0</v>
      </c>
      <c r="B23" s="33" t="s">
        <v>10</v>
      </c>
      <c r="C23" s="34" t="s">
        <v>21</v>
      </c>
      <c r="D23" s="32" t="s">
        <v>1</v>
      </c>
      <c r="E23" s="32" t="s">
        <v>2</v>
      </c>
      <c r="F23" s="32" t="s">
        <v>3</v>
      </c>
      <c r="G23" s="32" t="s">
        <v>4</v>
      </c>
      <c r="H23" s="32" t="s">
        <v>5</v>
      </c>
      <c r="I23" s="50" t="s">
        <v>2</v>
      </c>
      <c r="J23" s="50" t="s">
        <v>3</v>
      </c>
      <c r="K23" s="50" t="s">
        <v>4</v>
      </c>
      <c r="L23" s="50" t="s">
        <v>5</v>
      </c>
      <c r="M23" s="32" t="s">
        <v>2</v>
      </c>
      <c r="N23" s="32" t="s">
        <v>3</v>
      </c>
      <c r="O23" s="32" t="s">
        <v>4</v>
      </c>
      <c r="P23" s="32" t="s">
        <v>5</v>
      </c>
      <c r="Q23" s="50" t="s">
        <v>15</v>
      </c>
      <c r="R23" s="50" t="s">
        <v>14</v>
      </c>
      <c r="S23" s="29"/>
      <c r="T23" s="30"/>
    </row>
    <row r="24" spans="1:20" ht="20.100000000000001" customHeight="1" thickBot="1" x14ac:dyDescent="0.3">
      <c r="A24" s="35" t="str">
        <f>MENORES!A11</f>
        <v>CABANILLAS NICOLAS</v>
      </c>
      <c r="B24" s="36" t="str">
        <f>MENORES!B11</f>
        <v>CHGC</v>
      </c>
      <c r="C24" s="41">
        <f>MENORES!C11</f>
        <v>39278</v>
      </c>
      <c r="D24" s="42">
        <f>MENORES!D11</f>
        <v>-1</v>
      </c>
      <c r="E24" s="47">
        <f>MENORES!E11</f>
        <v>36</v>
      </c>
      <c r="F24" s="36">
        <f>MENORES!F11</f>
        <v>36</v>
      </c>
      <c r="G24" s="36">
        <f>MENORES!G11</f>
        <v>72</v>
      </c>
      <c r="H24" s="42">
        <f>MENORES!H11</f>
        <v>73</v>
      </c>
      <c r="I24" s="51">
        <f>MENORES!I11</f>
        <v>36</v>
      </c>
      <c r="J24" s="52">
        <f>MENORES!J11</f>
        <v>35</v>
      </c>
      <c r="K24" s="52">
        <f>MENORES!K11</f>
        <v>71</v>
      </c>
      <c r="L24" s="59">
        <f>MENORES!L11</f>
        <v>72</v>
      </c>
      <c r="M24" s="47">
        <f>MENORES!M11</f>
        <v>37</v>
      </c>
      <c r="N24" s="36">
        <f>MENORES!N11</f>
        <v>33</v>
      </c>
      <c r="O24" s="36">
        <f>MENORES!O11</f>
        <v>70</v>
      </c>
      <c r="P24" s="42">
        <f>MENORES!P11</f>
        <v>71</v>
      </c>
      <c r="Q24" s="51">
        <f>MENORES!Q11</f>
        <v>216</v>
      </c>
      <c r="R24" s="396">
        <f>MENORES!R11</f>
        <v>213</v>
      </c>
      <c r="S24" s="40" t="s">
        <v>17</v>
      </c>
      <c r="T24" s="30"/>
    </row>
    <row r="25" spans="1:20" ht="20.100000000000001" customHeight="1" thickBot="1" x14ac:dyDescent="0.3">
      <c r="A25" s="35" t="str">
        <f>MENORES!A12</f>
        <v>BERENGENO SANTINO MARIO</v>
      </c>
      <c r="B25" s="36" t="str">
        <f>MENORES!B12</f>
        <v>CMDP</v>
      </c>
      <c r="C25" s="41">
        <f>MENORES!C12</f>
        <v>38922</v>
      </c>
      <c r="D25" s="42">
        <f>MENORES!D12</f>
        <v>0</v>
      </c>
      <c r="E25" s="47">
        <f>MENORES!E12</f>
        <v>38</v>
      </c>
      <c r="F25" s="36">
        <f>MENORES!F12</f>
        <v>34</v>
      </c>
      <c r="G25" s="36">
        <f>MENORES!G12</f>
        <v>72</v>
      </c>
      <c r="H25" s="42">
        <f>MENORES!H12</f>
        <v>72</v>
      </c>
      <c r="I25" s="51">
        <f>MENORES!I12</f>
        <v>36</v>
      </c>
      <c r="J25" s="52">
        <f>MENORES!J12</f>
        <v>34</v>
      </c>
      <c r="K25" s="52">
        <f>MENORES!K12</f>
        <v>70</v>
      </c>
      <c r="L25" s="59">
        <f>MENORES!L12</f>
        <v>70</v>
      </c>
      <c r="M25" s="47">
        <f>MENORES!M12</f>
        <v>36</v>
      </c>
      <c r="N25" s="36">
        <f>MENORES!N12</f>
        <v>37</v>
      </c>
      <c r="O25" s="36">
        <f>MENORES!O12</f>
        <v>73</v>
      </c>
      <c r="P25" s="42">
        <f>MENORES!P12</f>
        <v>73</v>
      </c>
      <c r="Q25" s="51">
        <f>MENORES!Q12</f>
        <v>215</v>
      </c>
      <c r="R25" s="396">
        <f>MENORES!R12</f>
        <v>215</v>
      </c>
      <c r="S25" s="40" t="s">
        <v>18</v>
      </c>
      <c r="T25" s="30"/>
    </row>
    <row r="26" spans="1:20" ht="18.75" customHeight="1" thickBot="1" x14ac:dyDescent="0.3">
      <c r="A26" s="35" t="s">
        <v>30</v>
      </c>
      <c r="B26" s="36" t="s">
        <v>77</v>
      </c>
      <c r="C26" s="41">
        <v>39689</v>
      </c>
      <c r="D26" s="42">
        <v>6</v>
      </c>
      <c r="E26" s="47">
        <v>39</v>
      </c>
      <c r="F26" s="36">
        <v>39</v>
      </c>
      <c r="G26" s="36">
        <f>SUM(E26:F26)</f>
        <v>78</v>
      </c>
      <c r="H26" s="37">
        <f>SUM(G26-D26)</f>
        <v>72</v>
      </c>
      <c r="I26" s="51">
        <v>35</v>
      </c>
      <c r="J26" s="52">
        <v>43</v>
      </c>
      <c r="K26" s="52">
        <f>SUM(I26:J26)</f>
        <v>78</v>
      </c>
      <c r="L26" s="53">
        <f>+(K26-D26)</f>
        <v>72</v>
      </c>
      <c r="M26" s="47">
        <v>38</v>
      </c>
      <c r="N26" s="36">
        <v>37</v>
      </c>
      <c r="O26" s="36">
        <f>SUM(M26:N26)</f>
        <v>75</v>
      </c>
      <c r="P26" s="37">
        <f>+(O26-D26)</f>
        <v>69</v>
      </c>
      <c r="Q26" s="57">
        <f>SUM(H26+L26+P26)</f>
        <v>213</v>
      </c>
      <c r="R26" s="53" t="s">
        <v>11</v>
      </c>
      <c r="S26" s="40" t="s">
        <v>22</v>
      </c>
      <c r="T26" s="30"/>
    </row>
    <row r="27" spans="1:20" ht="20.100000000000001" customHeight="1" thickBot="1" x14ac:dyDescent="0.3">
      <c r="A27" s="43" t="s">
        <v>27</v>
      </c>
      <c r="B27" s="44" t="s">
        <v>75</v>
      </c>
      <c r="C27" s="45">
        <v>39699</v>
      </c>
      <c r="D27" s="46">
        <v>5</v>
      </c>
      <c r="E27" s="48">
        <v>41</v>
      </c>
      <c r="F27" s="44">
        <v>37</v>
      </c>
      <c r="G27" s="44">
        <f>SUM(E27:F27)</f>
        <v>78</v>
      </c>
      <c r="H27" s="49">
        <f>SUM(G27-D27)</f>
        <v>73</v>
      </c>
      <c r="I27" s="54">
        <v>34</v>
      </c>
      <c r="J27" s="55">
        <v>42</v>
      </c>
      <c r="K27" s="55">
        <f>SUM(I27:J27)</f>
        <v>76</v>
      </c>
      <c r="L27" s="56">
        <f>+(K27-D27)</f>
        <v>71</v>
      </c>
      <c r="M27" s="48">
        <v>38</v>
      </c>
      <c r="N27" s="44">
        <v>40</v>
      </c>
      <c r="O27" s="44">
        <f>SUM(M27:N27)</f>
        <v>78</v>
      </c>
      <c r="P27" s="49">
        <f>+(O27-D27)</f>
        <v>73</v>
      </c>
      <c r="Q27" s="58">
        <f>SUM(H27+L27+P27)</f>
        <v>217</v>
      </c>
      <c r="R27" s="56" t="s">
        <v>11</v>
      </c>
      <c r="S27" s="40" t="s">
        <v>23</v>
      </c>
      <c r="T27" s="30"/>
    </row>
    <row r="28" spans="1:20" ht="12" customHeight="1" thickBot="1" x14ac:dyDescent="0.3"/>
    <row r="29" spans="1:20" ht="16.5" thickBot="1" x14ac:dyDescent="0.3">
      <c r="A29" s="382" t="str">
        <f>'MEN 15'!A38:R38</f>
        <v>DAMAS MENORES DE 15 AÑOS ( CLASES 09 Y POSTERIORES )</v>
      </c>
      <c r="B29" s="383"/>
      <c r="C29" s="383"/>
      <c r="D29" s="383"/>
      <c r="E29" s="383"/>
      <c r="F29" s="383"/>
      <c r="G29" s="383"/>
      <c r="H29" s="383"/>
      <c r="I29" s="383"/>
      <c r="J29" s="383"/>
      <c r="K29" s="383"/>
      <c r="L29" s="383"/>
      <c r="M29" s="383"/>
      <c r="N29" s="383"/>
      <c r="O29" s="383"/>
      <c r="P29" s="383"/>
      <c r="Q29" s="383"/>
      <c r="R29" s="384"/>
      <c r="S29" s="29"/>
      <c r="T29" s="30"/>
    </row>
    <row r="30" spans="1:20" ht="16.5" thickBot="1" x14ac:dyDescent="0.3">
      <c r="A30" s="32" t="s">
        <v>6</v>
      </c>
      <c r="B30" s="33" t="s">
        <v>10</v>
      </c>
      <c r="C30" s="34" t="s">
        <v>21</v>
      </c>
      <c r="D30" s="32" t="s">
        <v>1</v>
      </c>
      <c r="E30" s="32" t="s">
        <v>2</v>
      </c>
      <c r="F30" s="32" t="s">
        <v>3</v>
      </c>
      <c r="G30" s="32" t="s">
        <v>4</v>
      </c>
      <c r="H30" s="32" t="s">
        <v>5</v>
      </c>
      <c r="I30" s="50" t="s">
        <v>2</v>
      </c>
      <c r="J30" s="50" t="s">
        <v>3</v>
      </c>
      <c r="K30" s="50" t="s">
        <v>4</v>
      </c>
      <c r="L30" s="50" t="s">
        <v>5</v>
      </c>
      <c r="M30" s="32" t="s">
        <v>2</v>
      </c>
      <c r="N30" s="32" t="s">
        <v>3</v>
      </c>
      <c r="O30" s="32" t="s">
        <v>4</v>
      </c>
      <c r="P30" s="32" t="s">
        <v>5</v>
      </c>
      <c r="Q30" s="50" t="s">
        <v>15</v>
      </c>
      <c r="R30" s="50" t="s">
        <v>14</v>
      </c>
      <c r="S30" s="29"/>
      <c r="T30" s="30"/>
    </row>
    <row r="31" spans="1:20" ht="20.100000000000001" customHeight="1" thickBot="1" x14ac:dyDescent="0.3">
      <c r="A31" s="35" t="str">
        <f>'MEN 15'!A41</f>
        <v>DEPREZ UMMA</v>
      </c>
      <c r="B31" s="36" t="str">
        <f>'MEN 15'!B41</f>
        <v>SPGC</v>
      </c>
      <c r="C31" s="41">
        <f>'MEN 15'!C41</f>
        <v>39932</v>
      </c>
      <c r="D31" s="42">
        <f>'MEN 15'!D41</f>
        <v>5</v>
      </c>
      <c r="E31" s="47">
        <f>'MEN 15'!E41</f>
        <v>38</v>
      </c>
      <c r="F31" s="36">
        <f>'MEN 15'!F41</f>
        <v>37</v>
      </c>
      <c r="G31" s="36">
        <f>'MEN 15'!G41</f>
        <v>75</v>
      </c>
      <c r="H31" s="42">
        <f>'MEN 15'!H41</f>
        <v>70</v>
      </c>
      <c r="I31" s="51">
        <f>'MEN 15'!I41</f>
        <v>39</v>
      </c>
      <c r="J31" s="52">
        <f>'MEN 15'!J41</f>
        <v>36</v>
      </c>
      <c r="K31" s="52">
        <f>'MEN 15'!K41</f>
        <v>75</v>
      </c>
      <c r="L31" s="59">
        <f>'MEN 15'!L41</f>
        <v>70</v>
      </c>
      <c r="M31" s="47">
        <f>'MEN 15'!M41</f>
        <v>40</v>
      </c>
      <c r="N31" s="36">
        <f>'MEN 15'!N41</f>
        <v>35</v>
      </c>
      <c r="O31" s="36">
        <f>'MEN 15'!O41</f>
        <v>75</v>
      </c>
      <c r="P31" s="42">
        <f>'MEN 15'!P41</f>
        <v>70</v>
      </c>
      <c r="Q31" s="51">
        <f>'MEN 15'!Q41</f>
        <v>210</v>
      </c>
      <c r="R31" s="396">
        <f>'MEN 15'!R41</f>
        <v>225</v>
      </c>
      <c r="S31" s="40" t="s">
        <v>17</v>
      </c>
      <c r="T31" s="30"/>
    </row>
    <row r="32" spans="1:20" ht="20.100000000000001" customHeight="1" thickBot="1" x14ac:dyDescent="0.3">
      <c r="A32" s="35" t="str">
        <f>'MEN 15'!A42</f>
        <v>BIONDELLI ALLEGRA</v>
      </c>
      <c r="B32" s="36" t="str">
        <f>'MEN 15'!B42</f>
        <v>SPGC</v>
      </c>
      <c r="C32" s="41">
        <f>'MEN 15'!C42</f>
        <v>40616</v>
      </c>
      <c r="D32" s="42">
        <f>'MEN 15'!D42</f>
        <v>10</v>
      </c>
      <c r="E32" s="47">
        <f>'MEN 15'!E42</f>
        <v>46</v>
      </c>
      <c r="F32" s="36">
        <f>'MEN 15'!F42</f>
        <v>43</v>
      </c>
      <c r="G32" s="36">
        <f>'MEN 15'!G42</f>
        <v>89</v>
      </c>
      <c r="H32" s="42">
        <f>'MEN 15'!H42</f>
        <v>79</v>
      </c>
      <c r="I32" s="51">
        <f>'MEN 15'!I42</f>
        <v>46</v>
      </c>
      <c r="J32" s="52">
        <f>'MEN 15'!J42</f>
        <v>38</v>
      </c>
      <c r="K32" s="52">
        <f>'MEN 15'!K42</f>
        <v>84</v>
      </c>
      <c r="L32" s="59">
        <f>'MEN 15'!L42</f>
        <v>74</v>
      </c>
      <c r="M32" s="47">
        <f>'MEN 15'!M42</f>
        <v>42</v>
      </c>
      <c r="N32" s="36">
        <f>'MEN 15'!N42</f>
        <v>40</v>
      </c>
      <c r="O32" s="36">
        <f>'MEN 15'!O42</f>
        <v>82</v>
      </c>
      <c r="P32" s="42">
        <f>'MEN 15'!P42</f>
        <v>72</v>
      </c>
      <c r="Q32" s="51">
        <f>'MEN 15'!Q11</f>
        <v>224</v>
      </c>
      <c r="R32" s="396">
        <f>'MEN 15'!R42</f>
        <v>255</v>
      </c>
      <c r="S32" s="40" t="s">
        <v>18</v>
      </c>
      <c r="T32" s="30"/>
    </row>
    <row r="33" spans="1:20" ht="18.75" customHeight="1" thickBot="1" x14ac:dyDescent="0.3">
      <c r="A33" s="35" t="s">
        <v>175</v>
      </c>
      <c r="B33" s="36" t="s">
        <v>92</v>
      </c>
      <c r="C33" s="41">
        <v>41086</v>
      </c>
      <c r="D33" s="42">
        <v>36</v>
      </c>
      <c r="E33" s="47">
        <v>57</v>
      </c>
      <c r="F33" s="36">
        <v>50</v>
      </c>
      <c r="G33" s="36">
        <f>SUM(E33:F33)</f>
        <v>107</v>
      </c>
      <c r="H33" s="37">
        <f>SUM(G33-D33)</f>
        <v>71</v>
      </c>
      <c r="I33" s="51">
        <v>49</v>
      </c>
      <c r="J33" s="52">
        <v>57</v>
      </c>
      <c r="K33" s="52">
        <f>SUM(I33:J33)</f>
        <v>106</v>
      </c>
      <c r="L33" s="53">
        <f>+(K33-D33)</f>
        <v>70</v>
      </c>
      <c r="M33" s="47">
        <v>57</v>
      </c>
      <c r="N33" s="36">
        <v>53</v>
      </c>
      <c r="O33" s="36">
        <f>SUM(M33:N33)</f>
        <v>110</v>
      </c>
      <c r="P33" s="37">
        <f>+(O33-D33)</f>
        <v>74</v>
      </c>
      <c r="Q33" s="57">
        <f>SUM(H33+L33+P33)</f>
        <v>215</v>
      </c>
      <c r="R33" s="53" t="s">
        <v>11</v>
      </c>
      <c r="S33" s="40" t="s">
        <v>22</v>
      </c>
      <c r="T33" s="30"/>
    </row>
    <row r="34" spans="1:20" ht="20.100000000000001" customHeight="1" thickBot="1" x14ac:dyDescent="0.3">
      <c r="A34" s="43" t="s">
        <v>173</v>
      </c>
      <c r="B34" s="44" t="s">
        <v>92</v>
      </c>
      <c r="C34" s="45">
        <v>40858</v>
      </c>
      <c r="D34" s="46">
        <v>34</v>
      </c>
      <c r="E34" s="48">
        <v>57</v>
      </c>
      <c r="F34" s="44">
        <v>56</v>
      </c>
      <c r="G34" s="44">
        <f>SUM(E34:F34)</f>
        <v>113</v>
      </c>
      <c r="H34" s="49">
        <f>SUM(G34-D34)</f>
        <v>79</v>
      </c>
      <c r="I34" s="54">
        <v>50</v>
      </c>
      <c r="J34" s="55">
        <v>53</v>
      </c>
      <c r="K34" s="55">
        <f>SUM(I34:J34)</f>
        <v>103</v>
      </c>
      <c r="L34" s="56">
        <f>+(K34-D34)</f>
        <v>69</v>
      </c>
      <c r="M34" s="48">
        <v>51</v>
      </c>
      <c r="N34" s="44">
        <v>54</v>
      </c>
      <c r="O34" s="44">
        <f>SUM(M34:N34)</f>
        <v>105</v>
      </c>
      <c r="P34" s="49">
        <f>+(O34-D34)</f>
        <v>71</v>
      </c>
      <c r="Q34" s="58">
        <f>SUM(H34+L34+P34)</f>
        <v>219</v>
      </c>
      <c r="R34" s="56" t="s">
        <v>11</v>
      </c>
      <c r="S34" s="40" t="s">
        <v>23</v>
      </c>
      <c r="T34" s="30"/>
    </row>
    <row r="35" spans="1:20" ht="16.5" thickBot="1" x14ac:dyDescent="0.3"/>
    <row r="36" spans="1:20" ht="16.5" thickBot="1" x14ac:dyDescent="0.3">
      <c r="A36" s="382" t="str">
        <f>'MEN 15'!A8:R8</f>
        <v>CABALLEROS MENORES DE 15 AÑOS ( CLASES 09 Y 10)</v>
      </c>
      <c r="B36" s="383"/>
      <c r="C36" s="383"/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  <c r="R36" s="384"/>
      <c r="S36" s="29"/>
      <c r="T36" s="30"/>
    </row>
    <row r="37" spans="1:20" ht="16.5" thickBot="1" x14ac:dyDescent="0.3">
      <c r="A37" s="32" t="s">
        <v>0</v>
      </c>
      <c r="B37" s="33" t="s">
        <v>10</v>
      </c>
      <c r="C37" s="34" t="s">
        <v>21</v>
      </c>
      <c r="D37" s="32" t="s">
        <v>1</v>
      </c>
      <c r="E37" s="32" t="s">
        <v>2</v>
      </c>
      <c r="F37" s="32" t="s">
        <v>3</v>
      </c>
      <c r="G37" s="32" t="s">
        <v>4</v>
      </c>
      <c r="H37" s="32" t="s">
        <v>5</v>
      </c>
      <c r="I37" s="50" t="s">
        <v>2</v>
      </c>
      <c r="J37" s="50" t="s">
        <v>3</v>
      </c>
      <c r="K37" s="50" t="s">
        <v>4</v>
      </c>
      <c r="L37" s="50" t="s">
        <v>5</v>
      </c>
      <c r="M37" s="32" t="s">
        <v>2</v>
      </c>
      <c r="N37" s="32" t="s">
        <v>3</v>
      </c>
      <c r="O37" s="32" t="s">
        <v>4</v>
      </c>
      <c r="P37" s="32" t="s">
        <v>5</v>
      </c>
      <c r="Q37" s="50" t="s">
        <v>15</v>
      </c>
      <c r="R37" s="50" t="s">
        <v>14</v>
      </c>
      <c r="S37" s="29"/>
      <c r="T37" s="30"/>
    </row>
    <row r="38" spans="1:20" ht="20.100000000000001" customHeight="1" thickBot="1" x14ac:dyDescent="0.3">
      <c r="A38" s="35" t="str">
        <f>'MEN 15'!A11</f>
        <v>MARADEI VAUDAGNA ESTANISLAO</v>
      </c>
      <c r="B38" s="36" t="str">
        <f>'MEN 15'!B11</f>
        <v>LMGC</v>
      </c>
      <c r="C38" s="41">
        <f>'MEN 15'!C11</f>
        <v>39870</v>
      </c>
      <c r="D38" s="42">
        <f>'MEN 15'!D11</f>
        <v>0</v>
      </c>
      <c r="E38" s="47">
        <f>'MEN 15'!E11</f>
        <v>37</v>
      </c>
      <c r="F38" s="36">
        <f>'MEN 15'!F11</f>
        <v>39</v>
      </c>
      <c r="G38" s="36">
        <f>'MEN 15'!G11</f>
        <v>76</v>
      </c>
      <c r="H38" s="42">
        <f>'MEN 15'!H11</f>
        <v>76</v>
      </c>
      <c r="I38" s="51">
        <f>'MEN 15'!I11</f>
        <v>36</v>
      </c>
      <c r="J38" s="52">
        <f>'MEN 15'!J11</f>
        <v>40</v>
      </c>
      <c r="K38" s="52">
        <f>'MEN 15'!K11</f>
        <v>76</v>
      </c>
      <c r="L38" s="59">
        <f>'MEN 15'!L11</f>
        <v>76</v>
      </c>
      <c r="M38" s="47">
        <f>'MEN 15'!M11</f>
        <v>37</v>
      </c>
      <c r="N38" s="36">
        <f>'MEN 15'!N11</f>
        <v>35</v>
      </c>
      <c r="O38" s="36">
        <f>'MEN 15'!O11</f>
        <v>72</v>
      </c>
      <c r="P38" s="42">
        <f>'MEN 15'!P11</f>
        <v>72</v>
      </c>
      <c r="Q38" s="51">
        <f>'MEN 15'!Q11</f>
        <v>224</v>
      </c>
      <c r="R38" s="396">
        <f>'MEN 15'!R11</f>
        <v>224</v>
      </c>
      <c r="S38" s="40" t="s">
        <v>17</v>
      </c>
      <c r="T38" s="30"/>
    </row>
    <row r="39" spans="1:20" ht="20.100000000000001" customHeight="1" thickBot="1" x14ac:dyDescent="0.3">
      <c r="A39" s="35" t="str">
        <f>'MEN 15'!A12</f>
        <v>GUERENDIAIN FERMIN</v>
      </c>
      <c r="B39" s="36" t="str">
        <f>'MEN 15'!B12</f>
        <v>EVTGC</v>
      </c>
      <c r="C39" s="41">
        <f>'MEN 15'!C12</f>
        <v>40163</v>
      </c>
      <c r="D39" s="42">
        <f>'MEN 15'!D12</f>
        <v>1</v>
      </c>
      <c r="E39" s="47">
        <f>'MEN 15'!E12</f>
        <v>35</v>
      </c>
      <c r="F39" s="36">
        <f>'MEN 15'!F12</f>
        <v>43</v>
      </c>
      <c r="G39" s="36">
        <f>'MEN 15'!G12</f>
        <v>78</v>
      </c>
      <c r="H39" s="42">
        <f>'MEN 15'!H12</f>
        <v>77</v>
      </c>
      <c r="I39" s="51">
        <f>'MEN 15'!I12</f>
        <v>37</v>
      </c>
      <c r="J39" s="52">
        <f>'MEN 15'!J12</f>
        <v>34</v>
      </c>
      <c r="K39" s="52">
        <f>'MEN 15'!K12</f>
        <v>71</v>
      </c>
      <c r="L39" s="59">
        <f>'MEN 15'!L12</f>
        <v>70</v>
      </c>
      <c r="M39" s="47">
        <f>'MEN 15'!M12</f>
        <v>39</v>
      </c>
      <c r="N39" s="36">
        <f>'MEN 15'!N12</f>
        <v>38</v>
      </c>
      <c r="O39" s="36">
        <f>'MEN 15'!O12</f>
        <v>77</v>
      </c>
      <c r="P39" s="42">
        <f>'MEN 15'!P12</f>
        <v>76</v>
      </c>
      <c r="Q39" s="51">
        <f>'MEN 15'!Q12</f>
        <v>223</v>
      </c>
      <c r="R39" s="396">
        <f>'MEN 15'!R12</f>
        <v>226</v>
      </c>
      <c r="S39" s="40" t="s">
        <v>18</v>
      </c>
      <c r="T39" s="30"/>
    </row>
    <row r="40" spans="1:20" ht="18.75" customHeight="1" thickBot="1" x14ac:dyDescent="0.3">
      <c r="A40" s="35" t="s">
        <v>25</v>
      </c>
      <c r="B40" s="36" t="s">
        <v>77</v>
      </c>
      <c r="C40" s="41">
        <v>39994</v>
      </c>
      <c r="D40" s="42">
        <v>14</v>
      </c>
      <c r="E40" s="47">
        <v>38</v>
      </c>
      <c r="F40" s="36">
        <v>39</v>
      </c>
      <c r="G40" s="36">
        <f>SUM(E40:F40)</f>
        <v>77</v>
      </c>
      <c r="H40" s="37">
        <f>SUM(G40-D40)</f>
        <v>63</v>
      </c>
      <c r="I40" s="51">
        <v>42</v>
      </c>
      <c r="J40" s="52">
        <v>47</v>
      </c>
      <c r="K40" s="52">
        <f>SUM(I40:J40)</f>
        <v>89</v>
      </c>
      <c r="L40" s="53">
        <f>+(K40-D40)</f>
        <v>75</v>
      </c>
      <c r="M40" s="47">
        <v>43</v>
      </c>
      <c r="N40" s="36">
        <v>43</v>
      </c>
      <c r="O40" s="36">
        <f>SUM(M40:N40)</f>
        <v>86</v>
      </c>
      <c r="P40" s="37">
        <f>+(O40-D40)</f>
        <v>72</v>
      </c>
      <c r="Q40" s="57">
        <f>SUM(H40+L40+P40)</f>
        <v>210</v>
      </c>
      <c r="R40" s="53" t="s">
        <v>11</v>
      </c>
      <c r="S40" s="40" t="s">
        <v>22</v>
      </c>
      <c r="T40" s="30"/>
    </row>
    <row r="41" spans="1:20" ht="20.100000000000001" customHeight="1" thickBot="1" x14ac:dyDescent="0.3">
      <c r="A41" s="43" t="s">
        <v>162</v>
      </c>
      <c r="B41" s="44" t="s">
        <v>92</v>
      </c>
      <c r="C41" s="45">
        <v>40437</v>
      </c>
      <c r="D41" s="46">
        <v>8</v>
      </c>
      <c r="E41" s="48">
        <v>41</v>
      </c>
      <c r="F41" s="44">
        <v>43</v>
      </c>
      <c r="G41" s="44">
        <f>SUM(E41:F41)</f>
        <v>84</v>
      </c>
      <c r="H41" s="49">
        <f>SUM(G41-D41)</f>
        <v>76</v>
      </c>
      <c r="I41" s="54">
        <v>35</v>
      </c>
      <c r="J41" s="55">
        <v>42</v>
      </c>
      <c r="K41" s="55">
        <f>SUM(I41:J41)</f>
        <v>77</v>
      </c>
      <c r="L41" s="56">
        <f>+(K41-D41)</f>
        <v>69</v>
      </c>
      <c r="M41" s="48">
        <v>36</v>
      </c>
      <c r="N41" s="44">
        <v>43</v>
      </c>
      <c r="O41" s="44">
        <f>SUM(M41:N41)</f>
        <v>79</v>
      </c>
      <c r="P41" s="49">
        <f>+(O41-D41)</f>
        <v>71</v>
      </c>
      <c r="Q41" s="58">
        <f>SUM(H41+L41+P41)</f>
        <v>216</v>
      </c>
      <c r="R41" s="56" t="s">
        <v>11</v>
      </c>
      <c r="S41" s="40" t="s">
        <v>23</v>
      </c>
      <c r="T41" s="30"/>
    </row>
    <row r="42" spans="1:20" ht="16.5" thickBot="1" x14ac:dyDescent="0.3"/>
    <row r="43" spans="1:20" ht="16.5" thickBot="1" x14ac:dyDescent="0.3">
      <c r="A43" s="382" t="str">
        <f>'MEN 13'!A8:R8</f>
        <v>CABALLEROS MENORES DE 13 AÑOS ( CLASES 11 Y POSTERIORES ) BOCHAS AMARILLAS</v>
      </c>
      <c r="B43" s="383"/>
      <c r="C43" s="383"/>
      <c r="D43" s="383"/>
      <c r="E43" s="383"/>
      <c r="F43" s="383"/>
      <c r="G43" s="383"/>
      <c r="H43" s="383"/>
      <c r="I43" s="383"/>
      <c r="J43" s="383"/>
      <c r="K43" s="383"/>
      <c r="L43" s="383"/>
      <c r="M43" s="383"/>
      <c r="N43" s="383"/>
      <c r="O43" s="383"/>
      <c r="P43" s="383"/>
      <c r="Q43" s="383"/>
      <c r="R43" s="384"/>
      <c r="S43" s="29"/>
      <c r="T43" s="30"/>
    </row>
    <row r="44" spans="1:20" ht="16.5" thickBot="1" x14ac:dyDescent="0.3">
      <c r="A44" s="32" t="s">
        <v>0</v>
      </c>
      <c r="B44" s="33" t="s">
        <v>10</v>
      </c>
      <c r="C44" s="34" t="s">
        <v>21</v>
      </c>
      <c r="D44" s="32" t="s">
        <v>1</v>
      </c>
      <c r="E44" s="32" t="s">
        <v>2</v>
      </c>
      <c r="F44" s="32" t="s">
        <v>3</v>
      </c>
      <c r="G44" s="32" t="s">
        <v>4</v>
      </c>
      <c r="H44" s="32" t="s">
        <v>5</v>
      </c>
      <c r="I44" s="50" t="s">
        <v>2</v>
      </c>
      <c r="J44" s="50" t="s">
        <v>3</v>
      </c>
      <c r="K44" s="50" t="s">
        <v>4</v>
      </c>
      <c r="L44" s="50" t="s">
        <v>5</v>
      </c>
      <c r="M44" s="32" t="s">
        <v>2</v>
      </c>
      <c r="N44" s="32" t="s">
        <v>3</v>
      </c>
      <c r="O44" s="32" t="s">
        <v>4</v>
      </c>
      <c r="P44" s="32" t="s">
        <v>5</v>
      </c>
      <c r="Q44" s="50" t="s">
        <v>15</v>
      </c>
      <c r="R44" s="50" t="s">
        <v>14</v>
      </c>
      <c r="S44" s="29"/>
      <c r="T44" s="30"/>
    </row>
    <row r="45" spans="1:20" ht="20.100000000000001" customHeight="1" thickBot="1" x14ac:dyDescent="0.3">
      <c r="A45" s="35" t="str">
        <f>'MEN 13'!A11</f>
        <v>CICCOLA FRANCESCO</v>
      </c>
      <c r="B45" s="36" t="str">
        <f>'MEN 13'!B11</f>
        <v>ML</v>
      </c>
      <c r="C45" s="41">
        <f>'MEN 13'!C11</f>
        <v>41277</v>
      </c>
      <c r="D45" s="42">
        <f>'MEN 13'!D11</f>
        <v>6</v>
      </c>
      <c r="E45" s="47">
        <f>'MEN 13'!E11</f>
        <v>38</v>
      </c>
      <c r="F45" s="36">
        <f>'MEN 13'!F11</f>
        <v>40</v>
      </c>
      <c r="G45" s="36">
        <f>'MEN 13'!G11</f>
        <v>78</v>
      </c>
      <c r="H45" s="42">
        <f>'MEN 13'!H11</f>
        <v>72</v>
      </c>
      <c r="I45" s="51">
        <f>'MEN 13'!I11</f>
        <v>41</v>
      </c>
      <c r="J45" s="52">
        <f>'MEN 13'!J11</f>
        <v>45</v>
      </c>
      <c r="K45" s="52">
        <f>'MEN 13'!K11</f>
        <v>86</v>
      </c>
      <c r="L45" s="59">
        <f>'MEN 13'!L11</f>
        <v>80</v>
      </c>
      <c r="M45" s="47">
        <f>'MEN 13'!M11</f>
        <v>40</v>
      </c>
      <c r="N45" s="36">
        <f>'MEN 13'!N11</f>
        <v>36</v>
      </c>
      <c r="O45" s="36">
        <f>'MEN 13'!O11</f>
        <v>76</v>
      </c>
      <c r="P45" s="42">
        <f>'MEN 13'!P11</f>
        <v>70</v>
      </c>
      <c r="Q45" s="51">
        <f>'MEN 13'!Q11</f>
        <v>222</v>
      </c>
      <c r="R45" s="396">
        <f>'MEN 13'!R11</f>
        <v>240</v>
      </c>
      <c r="S45" s="40" t="s">
        <v>17</v>
      </c>
      <c r="T45" s="30"/>
    </row>
    <row r="46" spans="1:20" ht="20.100000000000001" customHeight="1" thickBot="1" x14ac:dyDescent="0.3">
      <c r="A46" s="35" t="str">
        <f>'MEN 13'!A12</f>
        <v>CARRIO MOTTOLA VALENTIN</v>
      </c>
      <c r="B46" s="36" t="str">
        <f>'MEN 13'!B12</f>
        <v>CGP</v>
      </c>
      <c r="C46" s="41">
        <f>'MEN 13'!C12</f>
        <v>40931</v>
      </c>
      <c r="D46" s="42">
        <f>'MEN 13'!D12</f>
        <v>6</v>
      </c>
      <c r="E46" s="47">
        <f>'MEN 13'!E12</f>
        <v>42</v>
      </c>
      <c r="F46" s="36">
        <f>'MEN 13'!F12</f>
        <v>41</v>
      </c>
      <c r="G46" s="36">
        <f>'MEN 13'!G12</f>
        <v>83</v>
      </c>
      <c r="H46" s="42">
        <f>'MEN 13'!H12</f>
        <v>77</v>
      </c>
      <c r="I46" s="51">
        <f>'MEN 13'!I12</f>
        <v>47</v>
      </c>
      <c r="J46" s="52">
        <f>'MEN 13'!J12</f>
        <v>40</v>
      </c>
      <c r="K46" s="52">
        <f>'MEN 13'!K12</f>
        <v>87</v>
      </c>
      <c r="L46" s="59">
        <f>'MEN 13'!L12</f>
        <v>81</v>
      </c>
      <c r="M46" s="47">
        <f>'MEN 13'!M12</f>
        <v>42</v>
      </c>
      <c r="N46" s="36">
        <f>'MEN 13'!N12</f>
        <v>39</v>
      </c>
      <c r="O46" s="36">
        <f>'MEN 13'!O12</f>
        <v>81</v>
      </c>
      <c r="P46" s="42">
        <f>'MEN 13'!P12</f>
        <v>75</v>
      </c>
      <c r="Q46" s="51">
        <f>'MEN 13'!Q12</f>
        <v>233</v>
      </c>
      <c r="R46" s="396">
        <f>'MEN 13'!R12</f>
        <v>251</v>
      </c>
      <c r="S46" s="40" t="s">
        <v>18</v>
      </c>
      <c r="T46" s="30"/>
    </row>
    <row r="47" spans="1:20" ht="18.75" customHeight="1" thickBot="1" x14ac:dyDescent="0.3">
      <c r="A47" s="35" t="str">
        <f>'MEN 13'!A13</f>
        <v>CASTRO SANTINO</v>
      </c>
      <c r="B47" s="36" t="str">
        <f>'MEN 13'!B13</f>
        <v>ML</v>
      </c>
      <c r="C47" s="41">
        <f>'MEN 13'!C13</f>
        <v>41139</v>
      </c>
      <c r="D47" s="42">
        <f>'MEN 13'!D13</f>
        <v>14</v>
      </c>
      <c r="E47" s="47">
        <f>'MEN 13'!E13</f>
        <v>43</v>
      </c>
      <c r="F47" s="36">
        <f>'MEN 13'!F13</f>
        <v>40</v>
      </c>
      <c r="G47" s="36">
        <f>'MEN 13'!G13</f>
        <v>83</v>
      </c>
      <c r="H47" s="37">
        <f>'MEN 13'!H13</f>
        <v>69</v>
      </c>
      <c r="I47" s="51">
        <f>'MEN 13'!I13</f>
        <v>45</v>
      </c>
      <c r="J47" s="52">
        <f>'MEN 13'!J13</f>
        <v>42</v>
      </c>
      <c r="K47" s="52">
        <f>'MEN 13'!K13</f>
        <v>87</v>
      </c>
      <c r="L47" s="53">
        <f>'MEN 13'!L13</f>
        <v>73</v>
      </c>
      <c r="M47" s="47">
        <f>'MEN 13'!M13</f>
        <v>40</v>
      </c>
      <c r="N47" s="36">
        <f>'MEN 13'!N13</f>
        <v>49</v>
      </c>
      <c r="O47" s="36">
        <f>'MEN 13'!O13</f>
        <v>89</v>
      </c>
      <c r="P47" s="37">
        <f>'MEN 13'!P13</f>
        <v>75</v>
      </c>
      <c r="Q47" s="57">
        <f>'MEN 13'!Q13</f>
        <v>217</v>
      </c>
      <c r="R47" s="53" t="s">
        <v>11</v>
      </c>
      <c r="S47" s="40" t="s">
        <v>22</v>
      </c>
      <c r="T47" s="30"/>
    </row>
    <row r="48" spans="1:20" ht="20.100000000000001" customHeight="1" thickBot="1" x14ac:dyDescent="0.3">
      <c r="A48" s="43" t="s">
        <v>178</v>
      </c>
      <c r="B48" s="44" t="s">
        <v>106</v>
      </c>
      <c r="C48" s="45">
        <v>40544</v>
      </c>
      <c r="D48" s="46">
        <v>24</v>
      </c>
      <c r="E48" s="48">
        <v>48</v>
      </c>
      <c r="F48" s="44">
        <v>55</v>
      </c>
      <c r="G48" s="44">
        <f>SUM(E48:F48)</f>
        <v>103</v>
      </c>
      <c r="H48" s="49">
        <f>SUM(G48-D48)</f>
        <v>79</v>
      </c>
      <c r="I48" s="54">
        <v>44</v>
      </c>
      <c r="J48" s="55">
        <v>51</v>
      </c>
      <c r="K48" s="55">
        <f>SUM(I48:J48)</f>
        <v>95</v>
      </c>
      <c r="L48" s="56">
        <f>+(K48-D48)</f>
        <v>71</v>
      </c>
      <c r="M48" s="48">
        <v>50</v>
      </c>
      <c r="N48" s="44">
        <v>51</v>
      </c>
      <c r="O48" s="44">
        <f>SUM(M48:N48)</f>
        <v>101</v>
      </c>
      <c r="P48" s="49">
        <f>+(O48-D48)</f>
        <v>77</v>
      </c>
      <c r="Q48" s="58">
        <f>SUM(H48+L48+P48)</f>
        <v>227</v>
      </c>
      <c r="R48" s="56" t="s">
        <v>11</v>
      </c>
      <c r="S48" s="40" t="s">
        <v>23</v>
      </c>
      <c r="T48" s="30"/>
    </row>
    <row r="49" spans="1:21" ht="16.5" thickBot="1" x14ac:dyDescent="0.3"/>
    <row r="50" spans="1:21" ht="20.25" thickBot="1" x14ac:dyDescent="0.35">
      <c r="A50" s="379" t="s">
        <v>205</v>
      </c>
      <c r="B50" s="380"/>
      <c r="C50" s="380"/>
      <c r="D50" s="380"/>
      <c r="E50" s="380"/>
      <c r="F50" s="380"/>
      <c r="G50" s="380"/>
      <c r="H50" s="380"/>
      <c r="I50" s="381"/>
      <c r="K50" s="373" t="s">
        <v>305</v>
      </c>
      <c r="L50" s="374"/>
      <c r="M50" s="374"/>
      <c r="N50" s="374"/>
      <c r="O50" s="374"/>
      <c r="P50" s="374"/>
      <c r="Q50" s="374"/>
      <c r="R50" s="374"/>
      <c r="S50" s="374"/>
      <c r="T50" s="374"/>
      <c r="U50" s="375"/>
    </row>
    <row r="51" spans="1:21" ht="19.5" thickBot="1" x14ac:dyDescent="0.3">
      <c r="A51" s="370" t="s">
        <v>302</v>
      </c>
      <c r="B51" s="371"/>
      <c r="C51" s="371"/>
      <c r="D51" s="371"/>
      <c r="E51" s="371"/>
      <c r="F51" s="371"/>
      <c r="G51" s="371"/>
      <c r="H51" s="371"/>
      <c r="I51" s="372"/>
      <c r="K51" s="376" t="s">
        <v>303</v>
      </c>
      <c r="L51" s="377"/>
      <c r="M51" s="377"/>
      <c r="N51" s="377"/>
      <c r="O51" s="377"/>
      <c r="P51" s="377"/>
      <c r="Q51" s="377"/>
      <c r="R51" s="377"/>
      <c r="S51" s="377"/>
      <c r="T51" s="377"/>
      <c r="U51" s="378"/>
    </row>
    <row r="52" spans="1:21" ht="20.25" thickBot="1" x14ac:dyDescent="0.35">
      <c r="A52" s="1"/>
      <c r="B52" s="1"/>
      <c r="C52" s="235"/>
      <c r="D52" s="1"/>
      <c r="E52" s="1"/>
      <c r="F52" s="1"/>
      <c r="G52" s="1"/>
      <c r="H52" s="236"/>
      <c r="I52" s="1"/>
      <c r="K52" s="1"/>
      <c r="L52" s="1"/>
      <c r="M52" s="235"/>
      <c r="N52" s="1"/>
      <c r="O52" s="1"/>
      <c r="P52" s="1"/>
      <c r="Q52" s="1"/>
      <c r="R52" s="236"/>
      <c r="S52" s="1"/>
    </row>
    <row r="53" spans="1:21" ht="20.25" thickBot="1" x14ac:dyDescent="0.35">
      <c r="A53" s="379" t="s">
        <v>206</v>
      </c>
      <c r="B53" s="380"/>
      <c r="C53" s="380"/>
      <c r="D53" s="380"/>
      <c r="E53" s="380"/>
      <c r="F53" s="380"/>
      <c r="G53" s="380"/>
      <c r="H53" s="380"/>
      <c r="I53" s="381"/>
      <c r="K53" s="373" t="s">
        <v>306</v>
      </c>
      <c r="L53" s="374"/>
      <c r="M53" s="374"/>
      <c r="N53" s="374"/>
      <c r="O53" s="374"/>
      <c r="P53" s="374"/>
      <c r="Q53" s="374"/>
      <c r="R53" s="374"/>
      <c r="S53" s="374"/>
      <c r="T53" s="374"/>
      <c r="U53" s="375"/>
    </row>
    <row r="54" spans="1:21" ht="19.5" thickBot="1" x14ac:dyDescent="0.3">
      <c r="A54" s="370" t="s">
        <v>304</v>
      </c>
      <c r="B54" s="371"/>
      <c r="C54" s="371"/>
      <c r="D54" s="371"/>
      <c r="E54" s="371"/>
      <c r="F54" s="371"/>
      <c r="G54" s="371"/>
      <c r="H54" s="371"/>
      <c r="I54" s="372"/>
      <c r="K54" s="376" t="s">
        <v>307</v>
      </c>
      <c r="L54" s="377"/>
      <c r="M54" s="377"/>
      <c r="N54" s="377"/>
      <c r="O54" s="377"/>
      <c r="P54" s="377"/>
      <c r="Q54" s="377"/>
      <c r="R54" s="377"/>
      <c r="S54" s="377"/>
      <c r="T54" s="377"/>
      <c r="U54" s="378"/>
    </row>
    <row r="55" spans="1:21" ht="20.25" thickBot="1" x14ac:dyDescent="0.35">
      <c r="A55" s="1"/>
      <c r="B55" s="1"/>
      <c r="C55" s="235"/>
      <c r="D55" s="1"/>
      <c r="E55" s="1"/>
      <c r="F55" s="1"/>
      <c r="G55" s="1"/>
      <c r="H55" s="236"/>
      <c r="I55" s="1"/>
    </row>
    <row r="56" spans="1:21" ht="19.5" x14ac:dyDescent="0.3">
      <c r="A56" s="379" t="s">
        <v>207</v>
      </c>
      <c r="B56" s="380"/>
      <c r="C56" s="380"/>
      <c r="D56" s="380"/>
      <c r="E56" s="380"/>
      <c r="F56" s="380"/>
      <c r="G56" s="380"/>
      <c r="H56" s="380"/>
      <c r="I56" s="381"/>
    </row>
    <row r="57" spans="1:21" ht="19.5" thickBot="1" x14ac:dyDescent="0.3">
      <c r="A57" s="370"/>
      <c r="B57" s="371"/>
      <c r="C57" s="371"/>
      <c r="D57" s="371"/>
      <c r="E57" s="371"/>
      <c r="F57" s="371"/>
      <c r="G57" s="371"/>
      <c r="H57" s="371"/>
      <c r="I57" s="372"/>
    </row>
  </sheetData>
  <mergeCells count="22">
    <mergeCell ref="A1:T1"/>
    <mergeCell ref="A6:R6"/>
    <mergeCell ref="A5:R5"/>
    <mergeCell ref="A4:R4"/>
    <mergeCell ref="A36:R36"/>
    <mergeCell ref="A43:R43"/>
    <mergeCell ref="A3:R3"/>
    <mergeCell ref="A2:R2"/>
    <mergeCell ref="A15:R15"/>
    <mergeCell ref="A22:R22"/>
    <mergeCell ref="A29:R29"/>
    <mergeCell ref="A8:R8"/>
    <mergeCell ref="A57:I57"/>
    <mergeCell ref="K50:U50"/>
    <mergeCell ref="K51:U51"/>
    <mergeCell ref="K53:U53"/>
    <mergeCell ref="K54:U54"/>
    <mergeCell ref="A50:I50"/>
    <mergeCell ref="A51:I51"/>
    <mergeCell ref="A53:I53"/>
    <mergeCell ref="A54:I54"/>
    <mergeCell ref="A56:I56"/>
  </mergeCells>
  <printOptions horizontalCentered="1" verticalCentered="1"/>
  <pageMargins left="0" right="0" top="0" bottom="0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H59"/>
  <sheetViews>
    <sheetView workbookViewId="0">
      <selection sqref="A1:E1"/>
    </sheetView>
  </sheetViews>
  <sheetFormatPr baseColWidth="10" defaultRowHeight="18.75" x14ac:dyDescent="0.25"/>
  <cols>
    <col min="1" max="1" width="46.140625" style="28" customWidth="1"/>
    <col min="2" max="2" width="13.140625" style="60" bestFit="1" customWidth="1"/>
    <col min="3" max="3" width="15.5703125" style="60" bestFit="1" customWidth="1"/>
    <col min="4" max="4" width="6.7109375" style="60" bestFit="1" customWidth="1"/>
    <col min="5" max="6" width="4.7109375" style="60" customWidth="1"/>
    <col min="7" max="7" width="10.42578125" style="134" bestFit="1" customWidth="1"/>
    <col min="8" max="256" width="11.42578125" style="28"/>
    <col min="257" max="257" width="49.7109375" style="28" bestFit="1" customWidth="1"/>
    <col min="258" max="258" width="13.140625" style="28" bestFit="1" customWidth="1"/>
    <col min="259" max="260" width="11.7109375" style="28" bestFit="1" customWidth="1"/>
    <col min="261" max="261" width="10.85546875" style="28" bestFit="1" customWidth="1"/>
    <col min="262" max="512" width="11.42578125" style="28"/>
    <col min="513" max="513" width="49.7109375" style="28" bestFit="1" customWidth="1"/>
    <col min="514" max="514" width="13.140625" style="28" bestFit="1" customWidth="1"/>
    <col min="515" max="516" width="11.7109375" style="28" bestFit="1" customWidth="1"/>
    <col min="517" max="517" width="10.85546875" style="28" bestFit="1" customWidth="1"/>
    <col min="518" max="768" width="11.42578125" style="28"/>
    <col min="769" max="769" width="49.7109375" style="28" bestFit="1" customWidth="1"/>
    <col min="770" max="770" width="13.140625" style="28" bestFit="1" customWidth="1"/>
    <col min="771" max="772" width="11.7109375" style="28" bestFit="1" customWidth="1"/>
    <col min="773" max="773" width="10.85546875" style="28" bestFit="1" customWidth="1"/>
    <col min="774" max="1024" width="11.42578125" style="28"/>
    <col min="1025" max="1025" width="49.7109375" style="28" bestFit="1" customWidth="1"/>
    <col min="1026" max="1026" width="13.140625" style="28" bestFit="1" customWidth="1"/>
    <col min="1027" max="1028" width="11.7109375" style="28" bestFit="1" customWidth="1"/>
    <col min="1029" max="1029" width="10.85546875" style="28" bestFit="1" customWidth="1"/>
    <col min="1030" max="1280" width="11.42578125" style="28"/>
    <col min="1281" max="1281" width="49.7109375" style="28" bestFit="1" customWidth="1"/>
    <col min="1282" max="1282" width="13.140625" style="28" bestFit="1" customWidth="1"/>
    <col min="1283" max="1284" width="11.7109375" style="28" bestFit="1" customWidth="1"/>
    <col min="1285" max="1285" width="10.85546875" style="28" bestFit="1" customWidth="1"/>
    <col min="1286" max="1536" width="11.42578125" style="28"/>
    <col min="1537" max="1537" width="49.7109375" style="28" bestFit="1" customWidth="1"/>
    <col min="1538" max="1538" width="13.140625" style="28" bestFit="1" customWidth="1"/>
    <col min="1539" max="1540" width="11.7109375" style="28" bestFit="1" customWidth="1"/>
    <col min="1541" max="1541" width="10.85546875" style="28" bestFit="1" customWidth="1"/>
    <col min="1542" max="1792" width="11.42578125" style="28"/>
    <col min="1793" max="1793" width="49.7109375" style="28" bestFit="1" customWidth="1"/>
    <col min="1794" max="1794" width="13.140625" style="28" bestFit="1" customWidth="1"/>
    <col min="1795" max="1796" width="11.7109375" style="28" bestFit="1" customWidth="1"/>
    <col min="1797" max="1797" width="10.85546875" style="28" bestFit="1" customWidth="1"/>
    <col min="1798" max="2048" width="11.42578125" style="28"/>
    <col min="2049" max="2049" width="49.7109375" style="28" bestFit="1" customWidth="1"/>
    <col min="2050" max="2050" width="13.140625" style="28" bestFit="1" customWidth="1"/>
    <col min="2051" max="2052" width="11.7109375" style="28" bestFit="1" customWidth="1"/>
    <col min="2053" max="2053" width="10.85546875" style="28" bestFit="1" customWidth="1"/>
    <col min="2054" max="2304" width="11.42578125" style="28"/>
    <col min="2305" max="2305" width="49.7109375" style="28" bestFit="1" customWidth="1"/>
    <col min="2306" max="2306" width="13.140625" style="28" bestFit="1" customWidth="1"/>
    <col min="2307" max="2308" width="11.7109375" style="28" bestFit="1" customWidth="1"/>
    <col min="2309" max="2309" width="10.85546875" style="28" bestFit="1" customWidth="1"/>
    <col min="2310" max="2560" width="11.42578125" style="28"/>
    <col min="2561" max="2561" width="49.7109375" style="28" bestFit="1" customWidth="1"/>
    <col min="2562" max="2562" width="13.140625" style="28" bestFit="1" customWidth="1"/>
    <col min="2563" max="2564" width="11.7109375" style="28" bestFit="1" customWidth="1"/>
    <col min="2565" max="2565" width="10.85546875" style="28" bestFit="1" customWidth="1"/>
    <col min="2566" max="2816" width="11.42578125" style="28"/>
    <col min="2817" max="2817" width="49.7109375" style="28" bestFit="1" customWidth="1"/>
    <col min="2818" max="2818" width="13.140625" style="28" bestFit="1" customWidth="1"/>
    <col min="2819" max="2820" width="11.7109375" style="28" bestFit="1" customWidth="1"/>
    <col min="2821" max="2821" width="10.85546875" style="28" bestFit="1" customWidth="1"/>
    <col min="2822" max="3072" width="11.42578125" style="28"/>
    <col min="3073" max="3073" width="49.7109375" style="28" bestFit="1" customWidth="1"/>
    <col min="3074" max="3074" width="13.140625" style="28" bestFit="1" customWidth="1"/>
    <col min="3075" max="3076" width="11.7109375" style="28" bestFit="1" customWidth="1"/>
    <col min="3077" max="3077" width="10.85546875" style="28" bestFit="1" customWidth="1"/>
    <col min="3078" max="3328" width="11.42578125" style="28"/>
    <col min="3329" max="3329" width="49.7109375" style="28" bestFit="1" customWidth="1"/>
    <col min="3330" max="3330" width="13.140625" style="28" bestFit="1" customWidth="1"/>
    <col min="3331" max="3332" width="11.7109375" style="28" bestFit="1" customWidth="1"/>
    <col min="3333" max="3333" width="10.85546875" style="28" bestFit="1" customWidth="1"/>
    <col min="3334" max="3584" width="11.42578125" style="28"/>
    <col min="3585" max="3585" width="49.7109375" style="28" bestFit="1" customWidth="1"/>
    <col min="3586" max="3586" width="13.140625" style="28" bestFit="1" customWidth="1"/>
    <col min="3587" max="3588" width="11.7109375" style="28" bestFit="1" customWidth="1"/>
    <col min="3589" max="3589" width="10.85546875" style="28" bestFit="1" customWidth="1"/>
    <col min="3590" max="3840" width="11.42578125" style="28"/>
    <col min="3841" max="3841" width="49.7109375" style="28" bestFit="1" customWidth="1"/>
    <col min="3842" max="3842" width="13.140625" style="28" bestFit="1" customWidth="1"/>
    <col min="3843" max="3844" width="11.7109375" style="28" bestFit="1" customWidth="1"/>
    <col min="3845" max="3845" width="10.85546875" style="28" bestFit="1" customWidth="1"/>
    <col min="3846" max="4096" width="11.42578125" style="28"/>
    <col min="4097" max="4097" width="49.7109375" style="28" bestFit="1" customWidth="1"/>
    <col min="4098" max="4098" width="13.140625" style="28" bestFit="1" customWidth="1"/>
    <col min="4099" max="4100" width="11.7109375" style="28" bestFit="1" customWidth="1"/>
    <col min="4101" max="4101" width="10.85546875" style="28" bestFit="1" customWidth="1"/>
    <col min="4102" max="4352" width="11.42578125" style="28"/>
    <col min="4353" max="4353" width="49.7109375" style="28" bestFit="1" customWidth="1"/>
    <col min="4354" max="4354" width="13.140625" style="28" bestFit="1" customWidth="1"/>
    <col min="4355" max="4356" width="11.7109375" style="28" bestFit="1" customWidth="1"/>
    <col min="4357" max="4357" width="10.85546875" style="28" bestFit="1" customWidth="1"/>
    <col min="4358" max="4608" width="11.42578125" style="28"/>
    <col min="4609" max="4609" width="49.7109375" style="28" bestFit="1" customWidth="1"/>
    <col min="4610" max="4610" width="13.140625" style="28" bestFit="1" customWidth="1"/>
    <col min="4611" max="4612" width="11.7109375" style="28" bestFit="1" customWidth="1"/>
    <col min="4613" max="4613" width="10.85546875" style="28" bestFit="1" customWidth="1"/>
    <col min="4614" max="4864" width="11.42578125" style="28"/>
    <col min="4865" max="4865" width="49.7109375" style="28" bestFit="1" customWidth="1"/>
    <col min="4866" max="4866" width="13.140625" style="28" bestFit="1" customWidth="1"/>
    <col min="4867" max="4868" width="11.7109375" style="28" bestFit="1" customWidth="1"/>
    <col min="4869" max="4869" width="10.85546875" style="28" bestFit="1" customWidth="1"/>
    <col min="4870" max="5120" width="11.42578125" style="28"/>
    <col min="5121" max="5121" width="49.7109375" style="28" bestFit="1" customWidth="1"/>
    <col min="5122" max="5122" width="13.140625" style="28" bestFit="1" customWidth="1"/>
    <col min="5123" max="5124" width="11.7109375" style="28" bestFit="1" customWidth="1"/>
    <col min="5125" max="5125" width="10.85546875" style="28" bestFit="1" customWidth="1"/>
    <col min="5126" max="5376" width="11.42578125" style="28"/>
    <col min="5377" max="5377" width="49.7109375" style="28" bestFit="1" customWidth="1"/>
    <col min="5378" max="5378" width="13.140625" style="28" bestFit="1" customWidth="1"/>
    <col min="5379" max="5380" width="11.7109375" style="28" bestFit="1" customWidth="1"/>
    <col min="5381" max="5381" width="10.85546875" style="28" bestFit="1" customWidth="1"/>
    <col min="5382" max="5632" width="11.42578125" style="28"/>
    <col min="5633" max="5633" width="49.7109375" style="28" bestFit="1" customWidth="1"/>
    <col min="5634" max="5634" width="13.140625" style="28" bestFit="1" customWidth="1"/>
    <col min="5635" max="5636" width="11.7109375" style="28" bestFit="1" customWidth="1"/>
    <col min="5637" max="5637" width="10.85546875" style="28" bestFit="1" customWidth="1"/>
    <col min="5638" max="5888" width="11.42578125" style="28"/>
    <col min="5889" max="5889" width="49.7109375" style="28" bestFit="1" customWidth="1"/>
    <col min="5890" max="5890" width="13.140625" style="28" bestFit="1" customWidth="1"/>
    <col min="5891" max="5892" width="11.7109375" style="28" bestFit="1" customWidth="1"/>
    <col min="5893" max="5893" width="10.85546875" style="28" bestFit="1" customWidth="1"/>
    <col min="5894" max="6144" width="11.42578125" style="28"/>
    <col min="6145" max="6145" width="49.7109375" style="28" bestFit="1" customWidth="1"/>
    <col min="6146" max="6146" width="13.140625" style="28" bestFit="1" customWidth="1"/>
    <col min="6147" max="6148" width="11.7109375" style="28" bestFit="1" customWidth="1"/>
    <col min="6149" max="6149" width="10.85546875" style="28" bestFit="1" customWidth="1"/>
    <col min="6150" max="6400" width="11.42578125" style="28"/>
    <col min="6401" max="6401" width="49.7109375" style="28" bestFit="1" customWidth="1"/>
    <col min="6402" max="6402" width="13.140625" style="28" bestFit="1" customWidth="1"/>
    <col min="6403" max="6404" width="11.7109375" style="28" bestFit="1" customWidth="1"/>
    <col min="6405" max="6405" width="10.85546875" style="28" bestFit="1" customWidth="1"/>
    <col min="6406" max="6656" width="11.42578125" style="28"/>
    <col min="6657" max="6657" width="49.7109375" style="28" bestFit="1" customWidth="1"/>
    <col min="6658" max="6658" width="13.140625" style="28" bestFit="1" customWidth="1"/>
    <col min="6659" max="6660" width="11.7109375" style="28" bestFit="1" customWidth="1"/>
    <col min="6661" max="6661" width="10.85546875" style="28" bestFit="1" customWidth="1"/>
    <col min="6662" max="6912" width="11.42578125" style="28"/>
    <col min="6913" max="6913" width="49.7109375" style="28" bestFit="1" customWidth="1"/>
    <col min="6914" max="6914" width="13.140625" style="28" bestFit="1" customWidth="1"/>
    <col min="6915" max="6916" width="11.7109375" style="28" bestFit="1" customWidth="1"/>
    <col min="6917" max="6917" width="10.85546875" style="28" bestFit="1" customWidth="1"/>
    <col min="6918" max="7168" width="11.42578125" style="28"/>
    <col min="7169" max="7169" width="49.7109375" style="28" bestFit="1" customWidth="1"/>
    <col min="7170" max="7170" width="13.140625" style="28" bestFit="1" customWidth="1"/>
    <col min="7171" max="7172" width="11.7109375" style="28" bestFit="1" customWidth="1"/>
    <col min="7173" max="7173" width="10.85546875" style="28" bestFit="1" customWidth="1"/>
    <col min="7174" max="7424" width="11.42578125" style="28"/>
    <col min="7425" max="7425" width="49.7109375" style="28" bestFit="1" customWidth="1"/>
    <col min="7426" max="7426" width="13.140625" style="28" bestFit="1" customWidth="1"/>
    <col min="7427" max="7428" width="11.7109375" style="28" bestFit="1" customWidth="1"/>
    <col min="7429" max="7429" width="10.85546875" style="28" bestFit="1" customWidth="1"/>
    <col min="7430" max="7680" width="11.42578125" style="28"/>
    <col min="7681" max="7681" width="49.7109375" style="28" bestFit="1" customWidth="1"/>
    <col min="7682" max="7682" width="13.140625" style="28" bestFit="1" customWidth="1"/>
    <col min="7683" max="7684" width="11.7109375" style="28" bestFit="1" customWidth="1"/>
    <col min="7685" max="7685" width="10.85546875" style="28" bestFit="1" customWidth="1"/>
    <col min="7686" max="7936" width="11.42578125" style="28"/>
    <col min="7937" max="7937" width="49.7109375" style="28" bestFit="1" customWidth="1"/>
    <col min="7938" max="7938" width="13.140625" style="28" bestFit="1" customWidth="1"/>
    <col min="7939" max="7940" width="11.7109375" style="28" bestFit="1" customWidth="1"/>
    <col min="7941" max="7941" width="10.85546875" style="28" bestFit="1" customWidth="1"/>
    <col min="7942" max="8192" width="11.42578125" style="28"/>
    <col min="8193" max="8193" width="49.7109375" style="28" bestFit="1" customWidth="1"/>
    <col min="8194" max="8194" width="13.140625" style="28" bestFit="1" customWidth="1"/>
    <col min="8195" max="8196" width="11.7109375" style="28" bestFit="1" customWidth="1"/>
    <col min="8197" max="8197" width="10.85546875" style="28" bestFit="1" customWidth="1"/>
    <col min="8198" max="8448" width="11.42578125" style="28"/>
    <col min="8449" max="8449" width="49.7109375" style="28" bestFit="1" customWidth="1"/>
    <col min="8450" max="8450" width="13.140625" style="28" bestFit="1" customWidth="1"/>
    <col min="8451" max="8452" width="11.7109375" style="28" bestFit="1" customWidth="1"/>
    <col min="8453" max="8453" width="10.85546875" style="28" bestFit="1" customWidth="1"/>
    <col min="8454" max="8704" width="11.42578125" style="28"/>
    <col min="8705" max="8705" width="49.7109375" style="28" bestFit="1" customWidth="1"/>
    <col min="8706" max="8706" width="13.140625" style="28" bestFit="1" customWidth="1"/>
    <col min="8707" max="8708" width="11.7109375" style="28" bestFit="1" customWidth="1"/>
    <col min="8709" max="8709" width="10.85546875" style="28" bestFit="1" customWidth="1"/>
    <col min="8710" max="8960" width="11.42578125" style="28"/>
    <col min="8961" max="8961" width="49.7109375" style="28" bestFit="1" customWidth="1"/>
    <col min="8962" max="8962" width="13.140625" style="28" bestFit="1" customWidth="1"/>
    <col min="8963" max="8964" width="11.7109375" style="28" bestFit="1" customWidth="1"/>
    <col min="8965" max="8965" width="10.85546875" style="28" bestFit="1" customWidth="1"/>
    <col min="8966" max="9216" width="11.42578125" style="28"/>
    <col min="9217" max="9217" width="49.7109375" style="28" bestFit="1" customWidth="1"/>
    <col min="9218" max="9218" width="13.140625" style="28" bestFit="1" customWidth="1"/>
    <col min="9219" max="9220" width="11.7109375" style="28" bestFit="1" customWidth="1"/>
    <col min="9221" max="9221" width="10.85546875" style="28" bestFit="1" customWidth="1"/>
    <col min="9222" max="9472" width="11.42578125" style="28"/>
    <col min="9473" max="9473" width="49.7109375" style="28" bestFit="1" customWidth="1"/>
    <col min="9474" max="9474" width="13.140625" style="28" bestFit="1" customWidth="1"/>
    <col min="9475" max="9476" width="11.7109375" style="28" bestFit="1" customWidth="1"/>
    <col min="9477" max="9477" width="10.85546875" style="28" bestFit="1" customWidth="1"/>
    <col min="9478" max="9728" width="11.42578125" style="28"/>
    <col min="9729" max="9729" width="49.7109375" style="28" bestFit="1" customWidth="1"/>
    <col min="9730" max="9730" width="13.140625" style="28" bestFit="1" customWidth="1"/>
    <col min="9731" max="9732" width="11.7109375" style="28" bestFit="1" customWidth="1"/>
    <col min="9733" max="9733" width="10.85546875" style="28" bestFit="1" customWidth="1"/>
    <col min="9734" max="9984" width="11.42578125" style="28"/>
    <col min="9985" max="9985" width="49.7109375" style="28" bestFit="1" customWidth="1"/>
    <col min="9986" max="9986" width="13.140625" style="28" bestFit="1" customWidth="1"/>
    <col min="9987" max="9988" width="11.7109375" style="28" bestFit="1" customWidth="1"/>
    <col min="9989" max="9989" width="10.85546875" style="28" bestFit="1" customWidth="1"/>
    <col min="9990" max="10240" width="11.42578125" style="28"/>
    <col min="10241" max="10241" width="49.7109375" style="28" bestFit="1" customWidth="1"/>
    <col min="10242" max="10242" width="13.140625" style="28" bestFit="1" customWidth="1"/>
    <col min="10243" max="10244" width="11.7109375" style="28" bestFit="1" customWidth="1"/>
    <col min="10245" max="10245" width="10.85546875" style="28" bestFit="1" customWidth="1"/>
    <col min="10246" max="10496" width="11.42578125" style="28"/>
    <col min="10497" max="10497" width="49.7109375" style="28" bestFit="1" customWidth="1"/>
    <col min="10498" max="10498" width="13.140625" style="28" bestFit="1" customWidth="1"/>
    <col min="10499" max="10500" width="11.7109375" style="28" bestFit="1" customWidth="1"/>
    <col min="10501" max="10501" width="10.85546875" style="28" bestFit="1" customWidth="1"/>
    <col min="10502" max="10752" width="11.42578125" style="28"/>
    <col min="10753" max="10753" width="49.7109375" style="28" bestFit="1" customWidth="1"/>
    <col min="10754" max="10754" width="13.140625" style="28" bestFit="1" customWidth="1"/>
    <col min="10755" max="10756" width="11.7109375" style="28" bestFit="1" customWidth="1"/>
    <col min="10757" max="10757" width="10.85546875" style="28" bestFit="1" customWidth="1"/>
    <col min="10758" max="11008" width="11.42578125" style="28"/>
    <col min="11009" max="11009" width="49.7109375" style="28" bestFit="1" customWidth="1"/>
    <col min="11010" max="11010" width="13.140625" style="28" bestFit="1" customWidth="1"/>
    <col min="11011" max="11012" width="11.7109375" style="28" bestFit="1" customWidth="1"/>
    <col min="11013" max="11013" width="10.85546875" style="28" bestFit="1" customWidth="1"/>
    <col min="11014" max="11264" width="11.42578125" style="28"/>
    <col min="11265" max="11265" width="49.7109375" style="28" bestFit="1" customWidth="1"/>
    <col min="11266" max="11266" width="13.140625" style="28" bestFit="1" customWidth="1"/>
    <col min="11267" max="11268" width="11.7109375" style="28" bestFit="1" customWidth="1"/>
    <col min="11269" max="11269" width="10.85546875" style="28" bestFit="1" customWidth="1"/>
    <col min="11270" max="11520" width="11.42578125" style="28"/>
    <col min="11521" max="11521" width="49.7109375" style="28" bestFit="1" customWidth="1"/>
    <col min="11522" max="11522" width="13.140625" style="28" bestFit="1" customWidth="1"/>
    <col min="11523" max="11524" width="11.7109375" style="28" bestFit="1" customWidth="1"/>
    <col min="11525" max="11525" width="10.85546875" style="28" bestFit="1" customWidth="1"/>
    <col min="11526" max="11776" width="11.42578125" style="28"/>
    <col min="11777" max="11777" width="49.7109375" style="28" bestFit="1" customWidth="1"/>
    <col min="11778" max="11778" width="13.140625" style="28" bestFit="1" customWidth="1"/>
    <col min="11779" max="11780" width="11.7109375" style="28" bestFit="1" customWidth="1"/>
    <col min="11781" max="11781" width="10.85546875" style="28" bestFit="1" customWidth="1"/>
    <col min="11782" max="12032" width="11.42578125" style="28"/>
    <col min="12033" max="12033" width="49.7109375" style="28" bestFit="1" customWidth="1"/>
    <col min="12034" max="12034" width="13.140625" style="28" bestFit="1" customWidth="1"/>
    <col min="12035" max="12036" width="11.7109375" style="28" bestFit="1" customWidth="1"/>
    <col min="12037" max="12037" width="10.85546875" style="28" bestFit="1" customWidth="1"/>
    <col min="12038" max="12288" width="11.42578125" style="28"/>
    <col min="12289" max="12289" width="49.7109375" style="28" bestFit="1" customWidth="1"/>
    <col min="12290" max="12290" width="13.140625" style="28" bestFit="1" customWidth="1"/>
    <col min="12291" max="12292" width="11.7109375" style="28" bestFit="1" customWidth="1"/>
    <col min="12293" max="12293" width="10.85546875" style="28" bestFit="1" customWidth="1"/>
    <col min="12294" max="12544" width="11.42578125" style="28"/>
    <col min="12545" max="12545" width="49.7109375" style="28" bestFit="1" customWidth="1"/>
    <col min="12546" max="12546" width="13.140625" style="28" bestFit="1" customWidth="1"/>
    <col min="12547" max="12548" width="11.7109375" style="28" bestFit="1" customWidth="1"/>
    <col min="12549" max="12549" width="10.85546875" style="28" bestFit="1" customWidth="1"/>
    <col min="12550" max="12800" width="11.42578125" style="28"/>
    <col min="12801" max="12801" width="49.7109375" style="28" bestFit="1" customWidth="1"/>
    <col min="12802" max="12802" width="13.140625" style="28" bestFit="1" customWidth="1"/>
    <col min="12803" max="12804" width="11.7109375" style="28" bestFit="1" customWidth="1"/>
    <col min="12805" max="12805" width="10.85546875" style="28" bestFit="1" customWidth="1"/>
    <col min="12806" max="13056" width="11.42578125" style="28"/>
    <col min="13057" max="13057" width="49.7109375" style="28" bestFit="1" customWidth="1"/>
    <col min="13058" max="13058" width="13.140625" style="28" bestFit="1" customWidth="1"/>
    <col min="13059" max="13060" width="11.7109375" style="28" bestFit="1" customWidth="1"/>
    <col min="13061" max="13061" width="10.85546875" style="28" bestFit="1" customWidth="1"/>
    <col min="13062" max="13312" width="11.42578125" style="28"/>
    <col min="13313" max="13313" width="49.7109375" style="28" bestFit="1" customWidth="1"/>
    <col min="13314" max="13314" width="13.140625" style="28" bestFit="1" customWidth="1"/>
    <col min="13315" max="13316" width="11.7109375" style="28" bestFit="1" customWidth="1"/>
    <col min="13317" max="13317" width="10.85546875" style="28" bestFit="1" customWidth="1"/>
    <col min="13318" max="13568" width="11.42578125" style="28"/>
    <col min="13569" max="13569" width="49.7109375" style="28" bestFit="1" customWidth="1"/>
    <col min="13570" max="13570" width="13.140625" style="28" bestFit="1" customWidth="1"/>
    <col min="13571" max="13572" width="11.7109375" style="28" bestFit="1" customWidth="1"/>
    <col min="13573" max="13573" width="10.85546875" style="28" bestFit="1" customWidth="1"/>
    <col min="13574" max="13824" width="11.42578125" style="28"/>
    <col min="13825" max="13825" width="49.7109375" style="28" bestFit="1" customWidth="1"/>
    <col min="13826" max="13826" width="13.140625" style="28" bestFit="1" customWidth="1"/>
    <col min="13827" max="13828" width="11.7109375" style="28" bestFit="1" customWidth="1"/>
    <col min="13829" max="13829" width="10.85546875" style="28" bestFit="1" customWidth="1"/>
    <col min="13830" max="14080" width="11.42578125" style="28"/>
    <col min="14081" max="14081" width="49.7109375" style="28" bestFit="1" customWidth="1"/>
    <col min="14082" max="14082" width="13.140625" style="28" bestFit="1" customWidth="1"/>
    <col min="14083" max="14084" width="11.7109375" style="28" bestFit="1" customWidth="1"/>
    <col min="14085" max="14085" width="10.85546875" style="28" bestFit="1" customWidth="1"/>
    <col min="14086" max="14336" width="11.42578125" style="28"/>
    <col min="14337" max="14337" width="49.7109375" style="28" bestFit="1" customWidth="1"/>
    <col min="14338" max="14338" width="13.140625" style="28" bestFit="1" customWidth="1"/>
    <col min="14339" max="14340" width="11.7109375" style="28" bestFit="1" customWidth="1"/>
    <col min="14341" max="14341" width="10.85546875" style="28" bestFit="1" customWidth="1"/>
    <col min="14342" max="14592" width="11.42578125" style="28"/>
    <col min="14593" max="14593" width="49.7109375" style="28" bestFit="1" customWidth="1"/>
    <col min="14594" max="14594" width="13.140625" style="28" bestFit="1" customWidth="1"/>
    <col min="14595" max="14596" width="11.7109375" style="28" bestFit="1" customWidth="1"/>
    <col min="14597" max="14597" width="10.85546875" style="28" bestFit="1" customWidth="1"/>
    <col min="14598" max="14848" width="11.42578125" style="28"/>
    <col min="14849" max="14849" width="49.7109375" style="28" bestFit="1" customWidth="1"/>
    <col min="14850" max="14850" width="13.140625" style="28" bestFit="1" customWidth="1"/>
    <col min="14851" max="14852" width="11.7109375" style="28" bestFit="1" customWidth="1"/>
    <col min="14853" max="14853" width="10.85546875" style="28" bestFit="1" customWidth="1"/>
    <col min="14854" max="15104" width="11.42578125" style="28"/>
    <col min="15105" max="15105" width="49.7109375" style="28" bestFit="1" customWidth="1"/>
    <col min="15106" max="15106" width="13.140625" style="28" bestFit="1" customWidth="1"/>
    <col min="15107" max="15108" width="11.7109375" style="28" bestFit="1" customWidth="1"/>
    <col min="15109" max="15109" width="10.85546875" style="28" bestFit="1" customWidth="1"/>
    <col min="15110" max="15360" width="11.42578125" style="28"/>
    <col min="15361" max="15361" width="49.7109375" style="28" bestFit="1" customWidth="1"/>
    <col min="15362" max="15362" width="13.140625" style="28" bestFit="1" customWidth="1"/>
    <col min="15363" max="15364" width="11.7109375" style="28" bestFit="1" customWidth="1"/>
    <col min="15365" max="15365" width="10.85546875" style="28" bestFit="1" customWidth="1"/>
    <col min="15366" max="15616" width="11.42578125" style="28"/>
    <col min="15617" max="15617" width="49.7109375" style="28" bestFit="1" customWidth="1"/>
    <col min="15618" max="15618" width="13.140625" style="28" bestFit="1" customWidth="1"/>
    <col min="15619" max="15620" width="11.7109375" style="28" bestFit="1" customWidth="1"/>
    <col min="15621" max="15621" width="10.85546875" style="28" bestFit="1" customWidth="1"/>
    <col min="15622" max="15872" width="11.42578125" style="28"/>
    <col min="15873" max="15873" width="49.7109375" style="28" bestFit="1" customWidth="1"/>
    <col min="15874" max="15874" width="13.140625" style="28" bestFit="1" customWidth="1"/>
    <col min="15875" max="15876" width="11.7109375" style="28" bestFit="1" customWidth="1"/>
    <col min="15877" max="15877" width="10.85546875" style="28" bestFit="1" customWidth="1"/>
    <col min="15878" max="16128" width="11.42578125" style="28"/>
    <col min="16129" max="16129" width="49.7109375" style="28" bestFit="1" customWidth="1"/>
    <col min="16130" max="16130" width="13.140625" style="28" bestFit="1" customWidth="1"/>
    <col min="16131" max="16132" width="11.7109375" style="28" bestFit="1" customWidth="1"/>
    <col min="16133" max="16133" width="10.85546875" style="28" bestFit="1" customWidth="1"/>
    <col min="16134" max="16384" width="11.42578125" style="28"/>
  </cols>
  <sheetData>
    <row r="1" spans="1:8" ht="23.25" x14ac:dyDescent="0.35">
      <c r="A1" s="386" t="str">
        <f>'ALBATROS - 11 - 12'!A1:F1</f>
        <v>MAR DEL PLATA GOLF CLUB - CANCHA VIEJA -</v>
      </c>
      <c r="B1" s="386"/>
      <c r="C1" s="386"/>
      <c r="D1" s="386"/>
      <c r="E1" s="386"/>
    </row>
    <row r="2" spans="1:8" ht="29.25" x14ac:dyDescent="0.4">
      <c r="A2" s="387" t="str">
        <f>'EEPP CON HCP'!A2:T2</f>
        <v>VIII COPA GRAN MAESTRO</v>
      </c>
      <c r="B2" s="387"/>
      <c r="C2" s="387"/>
      <c r="D2" s="387"/>
      <c r="E2" s="387"/>
    </row>
    <row r="3" spans="1:8" ht="19.5" x14ac:dyDescent="0.3">
      <c r="A3" s="388" t="s">
        <v>8</v>
      </c>
      <c r="B3" s="388"/>
      <c r="C3" s="388"/>
      <c r="D3" s="388"/>
      <c r="E3" s="388"/>
    </row>
    <row r="4" spans="1:8" ht="26.25" x14ac:dyDescent="0.4">
      <c r="A4" s="389" t="s">
        <v>13</v>
      </c>
      <c r="B4" s="389"/>
      <c r="C4" s="389"/>
      <c r="D4" s="389"/>
      <c r="E4" s="389"/>
    </row>
    <row r="5" spans="1:8" ht="19.5" x14ac:dyDescent="0.3">
      <c r="A5" s="388" t="s">
        <v>7</v>
      </c>
      <c r="B5" s="388"/>
      <c r="C5" s="388"/>
      <c r="D5" s="388"/>
      <c r="E5" s="388"/>
    </row>
    <row r="6" spans="1:8" ht="19.5" x14ac:dyDescent="0.3">
      <c r="A6" s="388" t="str">
        <f>'ALBATROS - 11 - 12'!A6:F6</f>
        <v>MIERCOLES 17 DE JULIO DE 2024</v>
      </c>
      <c r="B6" s="388"/>
      <c r="C6" s="388"/>
      <c r="D6" s="388"/>
      <c r="E6" s="388"/>
    </row>
    <row r="7" spans="1:8" s="1" customFormat="1" ht="10.5" customHeight="1" thickBot="1" x14ac:dyDescent="0.35">
      <c r="B7" s="2"/>
      <c r="C7" s="125"/>
      <c r="D7" s="89"/>
      <c r="E7" s="124"/>
      <c r="F7" s="2"/>
      <c r="G7" s="115"/>
      <c r="H7" s="119"/>
    </row>
    <row r="8" spans="1:8" s="1" customFormat="1" ht="20.25" thickBot="1" x14ac:dyDescent="0.35">
      <c r="A8" s="293" t="str">
        <f>'ALBATROS - 11 - 12'!A21:F21</f>
        <v>ALBATROS - DAMAS CLASES 11 Y 12 -</v>
      </c>
      <c r="B8" s="294"/>
      <c r="C8" s="294"/>
      <c r="D8" s="294"/>
      <c r="E8" s="294"/>
      <c r="F8" s="295"/>
      <c r="G8" s="115"/>
      <c r="H8" s="119"/>
    </row>
    <row r="9" spans="1:8" s="89" customFormat="1" ht="20.25" thickBot="1" x14ac:dyDescent="0.35">
      <c r="A9" s="12" t="s">
        <v>6</v>
      </c>
      <c r="B9" s="70" t="s">
        <v>10</v>
      </c>
      <c r="C9" s="70" t="s">
        <v>21</v>
      </c>
      <c r="D9" s="71" t="s">
        <v>1</v>
      </c>
      <c r="E9" s="4" t="s">
        <v>4</v>
      </c>
      <c r="F9" s="4" t="s">
        <v>5</v>
      </c>
      <c r="G9" s="72"/>
      <c r="H9" s="119"/>
    </row>
    <row r="10" spans="1:8" s="1" customFormat="1" ht="19.5" thickBot="1" x14ac:dyDescent="0.3">
      <c r="A10" s="120" t="str">
        <f>'ALBATROS - 11 - 12'!A23</f>
        <v>VIOLA MAYER CHARO</v>
      </c>
      <c r="B10" s="121" t="str">
        <f>'ALBATROS - 11 - 12'!B23</f>
        <v>SPGC</v>
      </c>
      <c r="C10" s="130">
        <f>'ALBATROS - 11 - 12'!C23</f>
        <v>40926</v>
      </c>
      <c r="D10" s="121">
        <f>'ALBATROS - 11 - 12'!D23</f>
        <v>25</v>
      </c>
      <c r="E10" s="121">
        <f>'ALBATROS - 11 - 12'!E23</f>
        <v>62</v>
      </c>
      <c r="F10" s="122" t="s">
        <v>11</v>
      </c>
      <c r="G10" s="32" t="s">
        <v>17</v>
      </c>
      <c r="H10" s="119"/>
    </row>
    <row r="11" spans="1:8" s="1" customFormat="1" ht="19.5" thickBot="1" x14ac:dyDescent="0.3">
      <c r="A11" s="120" t="str">
        <f>'ALBATROS - 11 - 12'!A24</f>
        <v>TOCAGNI ANA VICTORIA</v>
      </c>
      <c r="B11" s="121" t="str">
        <f>'ALBATROS - 11 - 12'!B24</f>
        <v>CMDP</v>
      </c>
      <c r="C11" s="130">
        <f>'ALBATROS - 11 - 12'!C24</f>
        <v>40821</v>
      </c>
      <c r="D11" s="121">
        <f>'ALBATROS - 11 - 12'!D24</f>
        <v>0</v>
      </c>
      <c r="E11" s="121">
        <f>'ALBATROS - 11 - 12'!E24</f>
        <v>63</v>
      </c>
      <c r="F11" s="122" t="s">
        <v>11</v>
      </c>
      <c r="G11" s="32" t="s">
        <v>22</v>
      </c>
      <c r="H11" s="119"/>
    </row>
    <row r="12" spans="1:8" s="1" customFormat="1" ht="20.25" thickBot="1" x14ac:dyDescent="0.35">
      <c r="A12" s="131" t="str">
        <f>'ALBATROS - 11 - 12'!A25</f>
        <v>FERNANDEZ RAFAELA</v>
      </c>
      <c r="B12" s="132" t="str">
        <f>'ALBATROS - 11 - 12'!B25</f>
        <v>NGC</v>
      </c>
      <c r="C12" s="133">
        <f>'ALBATROS - 11 - 12'!C25</f>
        <v>41179</v>
      </c>
      <c r="D12" s="132">
        <f>'ALBATROS - 11 - 12'!D25</f>
        <v>29</v>
      </c>
      <c r="E12" s="132">
        <f>'ALBATROS - 11 - 12'!E25</f>
        <v>71</v>
      </c>
      <c r="F12" s="123">
        <f>(E12-D12)</f>
        <v>42</v>
      </c>
      <c r="G12" s="32" t="s">
        <v>22</v>
      </c>
      <c r="H12" s="119"/>
    </row>
    <row r="13" spans="1:8" s="1" customFormat="1" ht="15" customHeight="1" thickBot="1" x14ac:dyDescent="0.35">
      <c r="B13" s="2"/>
      <c r="C13" s="125"/>
      <c r="D13" s="89"/>
      <c r="E13" s="124"/>
      <c r="F13" s="2"/>
      <c r="G13" s="115"/>
      <c r="H13" s="119"/>
    </row>
    <row r="14" spans="1:8" s="1" customFormat="1" ht="20.25" thickBot="1" x14ac:dyDescent="0.35">
      <c r="A14" s="390" t="str">
        <f>'ALBATROS - 11 - 12'!A8:F8</f>
        <v>ALBATROS - CABALLEROS CLASES 11 Y 12 -</v>
      </c>
      <c r="B14" s="391"/>
      <c r="C14" s="391"/>
      <c r="D14" s="391"/>
      <c r="E14" s="391"/>
      <c r="F14" s="392"/>
      <c r="G14" s="115"/>
      <c r="H14" s="119"/>
    </row>
    <row r="15" spans="1:8" s="89" customFormat="1" ht="20.25" thickBot="1" x14ac:dyDescent="0.35">
      <c r="A15" s="12" t="s">
        <v>0</v>
      </c>
      <c r="B15" s="70" t="s">
        <v>10</v>
      </c>
      <c r="C15" s="70" t="s">
        <v>21</v>
      </c>
      <c r="D15" s="71" t="s">
        <v>1</v>
      </c>
      <c r="E15" s="4" t="s">
        <v>4</v>
      </c>
      <c r="F15" s="4" t="s">
        <v>5</v>
      </c>
      <c r="G15" s="72"/>
      <c r="H15" s="119"/>
    </row>
    <row r="16" spans="1:8" s="1" customFormat="1" ht="19.5" thickBot="1" x14ac:dyDescent="0.3">
      <c r="A16" s="120" t="str">
        <f>'ALBATROS - 11 - 12'!A10</f>
        <v>TOMKINSON JUSTO</v>
      </c>
      <c r="B16" s="121" t="str">
        <f>'ALBATROS - 11 - 12'!B10</f>
        <v>BGC</v>
      </c>
      <c r="C16" s="130">
        <f>'ALBATROS - 11 - 12'!C10</f>
        <v>41183</v>
      </c>
      <c r="D16" s="121">
        <f>'ALBATROS - 11 - 12'!D10</f>
        <v>0</v>
      </c>
      <c r="E16" s="121">
        <f>'ALBATROS - 11 - 12'!E10</f>
        <v>41</v>
      </c>
      <c r="F16" s="122" t="s">
        <v>11</v>
      </c>
      <c r="G16" s="32" t="s">
        <v>17</v>
      </c>
      <c r="H16" s="119"/>
    </row>
    <row r="17" spans="1:8" s="1" customFormat="1" ht="19.5" thickBot="1" x14ac:dyDescent="0.3">
      <c r="A17" s="120" t="str">
        <f>'ALBATROS - 11 - 12'!A11</f>
        <v>ROLDAN NONTALA FELIPE</v>
      </c>
      <c r="B17" s="121" t="str">
        <f>'ALBATROS - 11 - 12'!B11</f>
        <v>SPGC</v>
      </c>
      <c r="C17" s="130">
        <f>'ALBATROS - 11 - 12'!C11</f>
        <v>40722</v>
      </c>
      <c r="D17" s="121">
        <f>'ALBATROS - 11 - 12'!D11</f>
        <v>0</v>
      </c>
      <c r="E17" s="121">
        <f>'ALBATROS - 11 - 12'!E11</f>
        <v>57</v>
      </c>
      <c r="F17" s="122" t="s">
        <v>11</v>
      </c>
      <c r="G17" s="32" t="s">
        <v>18</v>
      </c>
      <c r="H17" s="119"/>
    </row>
    <row r="18" spans="1:8" s="1" customFormat="1" ht="20.25" thickBot="1" x14ac:dyDescent="0.35">
      <c r="A18" s="131" t="str">
        <f>'ALBATROS - 11 - 12'!A12</f>
        <v>KUHLMANN FERMIN</v>
      </c>
      <c r="B18" s="132" t="str">
        <f>'ALBATROS - 11 - 12'!B12</f>
        <v>NGC</v>
      </c>
      <c r="C18" s="133">
        <f>'ALBATROS - 11 - 12'!C12</f>
        <v>40941</v>
      </c>
      <c r="D18" s="132">
        <f>'ALBATROS - 11 - 12'!D12</f>
        <v>19</v>
      </c>
      <c r="E18" s="132">
        <f>'ALBATROS - 11 - 12'!E12</f>
        <v>59</v>
      </c>
      <c r="F18" s="123">
        <f>(E18-D18)</f>
        <v>40</v>
      </c>
      <c r="G18" s="32" t="s">
        <v>22</v>
      </c>
      <c r="H18" s="119"/>
    </row>
    <row r="19" spans="1:8" s="1" customFormat="1" ht="15" customHeight="1" thickBot="1" x14ac:dyDescent="0.35">
      <c r="B19" s="2"/>
      <c r="C19" s="125"/>
      <c r="D19" s="89"/>
      <c r="E19" s="124"/>
      <c r="F19" s="2"/>
      <c r="G19" s="115"/>
      <c r="H19" s="119"/>
    </row>
    <row r="20" spans="1:8" s="1" customFormat="1" ht="20.25" thickBot="1" x14ac:dyDescent="0.35">
      <c r="A20" s="293" t="str">
        <f>'EAGLES - 13 - 14 - '!A28:F28</f>
        <v>EAGLES - DAMAS CLASES 13  Y  14  -</v>
      </c>
      <c r="B20" s="294"/>
      <c r="C20" s="294"/>
      <c r="D20" s="294"/>
      <c r="E20" s="294"/>
      <c r="F20" s="295"/>
      <c r="G20" s="115"/>
      <c r="H20" s="119"/>
    </row>
    <row r="21" spans="1:8" s="89" customFormat="1" ht="20.25" thickBot="1" x14ac:dyDescent="0.35">
      <c r="A21" s="12" t="s">
        <v>6</v>
      </c>
      <c r="B21" s="70" t="s">
        <v>10</v>
      </c>
      <c r="C21" s="70" t="s">
        <v>21</v>
      </c>
      <c r="D21" s="71" t="s">
        <v>1</v>
      </c>
      <c r="E21" s="4" t="s">
        <v>4</v>
      </c>
      <c r="F21" s="4" t="s">
        <v>5</v>
      </c>
      <c r="G21" s="72"/>
      <c r="H21" s="119"/>
    </row>
    <row r="22" spans="1:8" s="1" customFormat="1" ht="19.5" thickBot="1" x14ac:dyDescent="0.3">
      <c r="A22" s="120" t="str">
        <f>'EAGLES - 13 - 14 - '!A30</f>
        <v>CAPANI FRANCESCA</v>
      </c>
      <c r="B22" s="121" t="str">
        <f>'EAGLES - 13 - 14 - '!B30</f>
        <v>HARAS SANTA MARIA</v>
      </c>
      <c r="C22" s="130">
        <f>'EAGLES - 13 - 14 - '!C30</f>
        <v>41778</v>
      </c>
      <c r="D22" s="121">
        <f>'EAGLES - 13 - 14 - '!D30</f>
        <v>0</v>
      </c>
      <c r="E22" s="121">
        <f>'EAGLES - 13 - 14 - '!E30</f>
        <v>43</v>
      </c>
      <c r="F22" s="122" t="s">
        <v>11</v>
      </c>
      <c r="G22" s="32" t="s">
        <v>17</v>
      </c>
      <c r="H22" s="119"/>
    </row>
    <row r="23" spans="1:8" s="1" customFormat="1" ht="19.5" thickBot="1" x14ac:dyDescent="0.3">
      <c r="A23" s="120" t="str">
        <f>'EAGLES - 13 - 14 - '!A31</f>
        <v>CANNELLI ESMERALDA</v>
      </c>
      <c r="B23" s="121" t="str">
        <f>'EAGLES - 13 - 14 - '!B31</f>
        <v>NGC</v>
      </c>
      <c r="C23" s="130">
        <f>'EAGLES - 13 - 14 - '!C31</f>
        <v>41885</v>
      </c>
      <c r="D23" s="121">
        <f>'EAGLES - 13 - 14 - '!D31</f>
        <v>10</v>
      </c>
      <c r="E23" s="121">
        <f>'EAGLES - 13 - 14 - '!E31</f>
        <v>55</v>
      </c>
      <c r="F23" s="122" t="s">
        <v>11</v>
      </c>
      <c r="G23" s="32" t="s">
        <v>18</v>
      </c>
      <c r="H23" s="119"/>
    </row>
    <row r="24" spans="1:8" s="1" customFormat="1" ht="20.25" thickBot="1" x14ac:dyDescent="0.35">
      <c r="A24" s="131" t="str">
        <f>'EAGLES - 13 - 14 - '!A32</f>
        <v>SERRES MUGUERZA AINARA</v>
      </c>
      <c r="B24" s="132" t="str">
        <f>'EAGLES - 13 - 14 - '!B32</f>
        <v>NGC</v>
      </c>
      <c r="C24" s="133">
        <f>'EAGLES - 13 - 14 - '!C32</f>
        <v>41310</v>
      </c>
      <c r="D24" s="132">
        <f>'EAGLES - 13 - 14 - '!D32</f>
        <v>20</v>
      </c>
      <c r="E24" s="132">
        <f>'EAGLES - 13 - 14 - '!E32</f>
        <v>57</v>
      </c>
      <c r="F24" s="123">
        <f>(E24-D24)</f>
        <v>37</v>
      </c>
      <c r="G24" s="32" t="s">
        <v>22</v>
      </c>
      <c r="H24" s="119"/>
    </row>
    <row r="25" spans="1:8" s="1" customFormat="1" ht="15" customHeight="1" thickBot="1" x14ac:dyDescent="0.35">
      <c r="B25" s="2"/>
      <c r="C25" s="125"/>
      <c r="D25" s="89"/>
      <c r="E25" s="124"/>
      <c r="F25" s="2"/>
      <c r="G25" s="115"/>
      <c r="H25" s="119"/>
    </row>
    <row r="26" spans="1:8" s="1" customFormat="1" ht="20.25" thickBot="1" x14ac:dyDescent="0.35">
      <c r="A26" s="390" t="str">
        <f>'EAGLES - 13 - 14 - '!A7:F7</f>
        <v>EAGLES - CABALLEROS CLASES 13 Y 14 -</v>
      </c>
      <c r="B26" s="391"/>
      <c r="C26" s="391"/>
      <c r="D26" s="391"/>
      <c r="E26" s="391"/>
      <c r="F26" s="392"/>
      <c r="G26" s="115"/>
      <c r="H26" s="119"/>
    </row>
    <row r="27" spans="1:8" s="89" customFormat="1" ht="20.25" thickBot="1" x14ac:dyDescent="0.35">
      <c r="A27" s="12" t="s">
        <v>0</v>
      </c>
      <c r="B27" s="70" t="s">
        <v>10</v>
      </c>
      <c r="C27" s="70" t="s">
        <v>21</v>
      </c>
      <c r="D27" s="71" t="s">
        <v>1</v>
      </c>
      <c r="E27" s="4" t="s">
        <v>4</v>
      </c>
      <c r="F27" s="4" t="s">
        <v>5</v>
      </c>
      <c r="G27" s="72"/>
      <c r="H27" s="119"/>
    </row>
    <row r="28" spans="1:8" s="1" customFormat="1" ht="19.5" thickBot="1" x14ac:dyDescent="0.3">
      <c r="A28" s="120" t="str">
        <f>'EAGLES - 13 - 14 - '!A9</f>
        <v>JUAREZ G. BENJAMIN (U 6 H 27)</v>
      </c>
      <c r="B28" s="121" t="str">
        <f>'EAGLES - 13 - 14 - '!B9</f>
        <v>TGC</v>
      </c>
      <c r="C28" s="130">
        <f>'EAGLES - 13 - 14 - '!C9</f>
        <v>41730</v>
      </c>
      <c r="D28" s="121">
        <f>'EAGLES - 13 - 14 - '!D9</f>
        <v>4</v>
      </c>
      <c r="E28" s="121">
        <f>'EAGLES - 13 - 14 - '!E9</f>
        <v>44</v>
      </c>
      <c r="F28" s="122" t="s">
        <v>11</v>
      </c>
      <c r="G28" s="32" t="s">
        <v>17</v>
      </c>
      <c r="H28" s="119"/>
    </row>
    <row r="29" spans="1:8" s="1" customFormat="1" ht="19.5" thickBot="1" x14ac:dyDescent="0.3">
      <c r="A29" s="120" t="str">
        <f>'EAGLES - 13 - 14 - '!A10</f>
        <v>PRIETO K. CIPRIANO (U 6 H 28)</v>
      </c>
      <c r="B29" s="423" t="str">
        <f>'EAGLES - 13 - 14 - '!B10</f>
        <v>CLUB HARAS SANTA MARIA</v>
      </c>
      <c r="C29" s="130">
        <f>'EAGLES - 13 - 14 - '!C10</f>
        <v>41795</v>
      </c>
      <c r="D29" s="121">
        <f>'EAGLES - 13 - 14 - '!D10</f>
        <v>0</v>
      </c>
      <c r="E29" s="121">
        <f>'EAGLES - 13 - 14 - '!E10</f>
        <v>44</v>
      </c>
      <c r="F29" s="122" t="s">
        <v>11</v>
      </c>
      <c r="G29" s="32" t="s">
        <v>18</v>
      </c>
      <c r="H29" s="119"/>
    </row>
    <row r="30" spans="1:8" s="1" customFormat="1" ht="20.25" thickBot="1" x14ac:dyDescent="0.35">
      <c r="A30" s="131" t="s">
        <v>228</v>
      </c>
      <c r="B30" s="132" t="s">
        <v>155</v>
      </c>
      <c r="C30" s="133">
        <v>41409</v>
      </c>
      <c r="D30" s="132">
        <v>14</v>
      </c>
      <c r="E30" s="132">
        <v>53</v>
      </c>
      <c r="F30" s="123">
        <f>(E30-D30)</f>
        <v>39</v>
      </c>
      <c r="G30" s="32" t="s">
        <v>22</v>
      </c>
      <c r="H30" s="119"/>
    </row>
    <row r="31" spans="1:8" s="1" customFormat="1" ht="15" customHeight="1" thickBot="1" x14ac:dyDescent="0.35">
      <c r="B31" s="2"/>
      <c r="C31" s="125"/>
      <c r="D31" s="89"/>
      <c r="E31" s="124"/>
      <c r="F31" s="2"/>
      <c r="G31" s="115"/>
      <c r="H31" s="119"/>
    </row>
    <row r="32" spans="1:8" s="1" customFormat="1" ht="20.25" thickBot="1" x14ac:dyDescent="0.35">
      <c r="A32" s="293" t="str">
        <f>'BIRDIES 15 Y POST'!A26:F26</f>
        <v>BIRDIES - DAMAS CLASES 2015 Y POSTERIORES</v>
      </c>
      <c r="B32" s="294"/>
      <c r="C32" s="294"/>
      <c r="D32" s="294"/>
      <c r="E32" s="294"/>
      <c r="F32" s="295"/>
      <c r="G32" s="115"/>
      <c r="H32" s="119"/>
    </row>
    <row r="33" spans="1:8" s="89" customFormat="1" ht="20.25" thickBot="1" x14ac:dyDescent="0.35">
      <c r="A33" s="12" t="s">
        <v>6</v>
      </c>
      <c r="B33" s="70" t="s">
        <v>10</v>
      </c>
      <c r="C33" s="70" t="s">
        <v>21</v>
      </c>
      <c r="D33" s="71" t="s">
        <v>1</v>
      </c>
      <c r="E33" s="4" t="s">
        <v>4</v>
      </c>
      <c r="F33" s="4" t="s">
        <v>5</v>
      </c>
      <c r="G33" s="72"/>
      <c r="H33" s="119"/>
    </row>
    <row r="34" spans="1:8" s="1" customFormat="1" ht="19.5" thickBot="1" x14ac:dyDescent="0.3">
      <c r="A34" s="120" t="str">
        <f>'BIRDIES 15 Y POST'!A28</f>
        <v>BIONDELLI BOSSO ANGELINA</v>
      </c>
      <c r="B34" s="121" t="str">
        <f>'BIRDIES 15 Y POST'!B28</f>
        <v>SPGC</v>
      </c>
      <c r="C34" s="130">
        <f>'BIRDIES 15 Y POST'!C28</f>
        <v>42446</v>
      </c>
      <c r="D34" s="121">
        <f>'BIRDIES 15 Y POST'!D28</f>
        <v>0</v>
      </c>
      <c r="E34" s="121">
        <f>'BIRDIES 15 Y POST'!E28</f>
        <v>63</v>
      </c>
      <c r="F34" s="122" t="s">
        <v>11</v>
      </c>
      <c r="G34" s="32" t="s">
        <v>17</v>
      </c>
      <c r="H34" s="119"/>
    </row>
    <row r="35" spans="1:8" s="1" customFormat="1" ht="19.5" thickBot="1" x14ac:dyDescent="0.3">
      <c r="A35" s="120" t="str">
        <f>'BIRDIES 15 Y POST'!A29</f>
        <v>NIZ GUADALUPE</v>
      </c>
      <c r="B35" s="121" t="str">
        <f>'BIRDIES 15 Y POST'!B29</f>
        <v>GCD</v>
      </c>
      <c r="C35" s="130">
        <f>'BIRDIES 15 Y POST'!C29</f>
        <v>42866</v>
      </c>
      <c r="D35" s="121">
        <f>'BIRDIES 15 Y POST'!D29</f>
        <v>0</v>
      </c>
      <c r="E35" s="121">
        <f>'BIRDIES 15 Y POST'!E29</f>
        <v>64</v>
      </c>
      <c r="F35" s="122" t="s">
        <v>11</v>
      </c>
      <c r="G35" s="32" t="s">
        <v>18</v>
      </c>
      <c r="H35" s="119"/>
    </row>
    <row r="36" spans="1:8" s="1" customFormat="1" ht="20.25" thickBot="1" x14ac:dyDescent="0.35">
      <c r="A36" s="131" t="str">
        <f>'BIRDIES 15 Y POST'!A30</f>
        <v>CHOCO JOAQUINA</v>
      </c>
      <c r="B36" s="132" t="str">
        <f>'BIRDIES 15 Y POST'!B30</f>
        <v>CMDP</v>
      </c>
      <c r="C36" s="133">
        <f>'BIRDIES 15 Y POST'!C30</f>
        <v>42670</v>
      </c>
      <c r="D36" s="132">
        <f>'BIRDIES 15 Y POST'!D30</f>
        <v>0</v>
      </c>
      <c r="E36" s="132">
        <f>'BIRDIES 15 Y POST'!E30</f>
        <v>65</v>
      </c>
      <c r="F36" s="123">
        <f>(E36-D36)</f>
        <v>65</v>
      </c>
      <c r="G36" s="32" t="s">
        <v>22</v>
      </c>
      <c r="H36" s="119"/>
    </row>
    <row r="37" spans="1:8" s="1" customFormat="1" ht="15" customHeight="1" thickBot="1" x14ac:dyDescent="0.35">
      <c r="B37" s="2"/>
      <c r="C37" s="125"/>
      <c r="D37" s="89"/>
      <c r="E37" s="124"/>
      <c r="F37" s="2"/>
      <c r="G37" s="115"/>
      <c r="H37" s="119"/>
    </row>
    <row r="38" spans="1:8" s="1" customFormat="1" ht="20.25" thickBot="1" x14ac:dyDescent="0.35">
      <c r="A38" s="390" t="str">
        <f>'BIRDIES 15 Y POST'!A8:F8</f>
        <v>BIRDIES - CABALLEROS CLASES 2015 Y POSTERIORES</v>
      </c>
      <c r="B38" s="391"/>
      <c r="C38" s="391"/>
      <c r="D38" s="391"/>
      <c r="E38" s="391"/>
      <c r="F38" s="392"/>
      <c r="G38" s="115"/>
      <c r="H38" s="119"/>
    </row>
    <row r="39" spans="1:8" s="89" customFormat="1" ht="20.25" thickBot="1" x14ac:dyDescent="0.35">
      <c r="A39" s="12" t="s">
        <v>0</v>
      </c>
      <c r="B39" s="70" t="s">
        <v>10</v>
      </c>
      <c r="C39" s="70" t="s">
        <v>21</v>
      </c>
      <c r="D39" s="71" t="s">
        <v>1</v>
      </c>
      <c r="E39" s="4" t="s">
        <v>4</v>
      </c>
      <c r="F39" s="4" t="s">
        <v>5</v>
      </c>
      <c r="G39" s="72"/>
      <c r="H39" s="119"/>
    </row>
    <row r="40" spans="1:8" s="1" customFormat="1" ht="19.5" thickBot="1" x14ac:dyDescent="0.3">
      <c r="A40" s="120" t="str">
        <f>'BIRDIES 15 Y POST'!A10</f>
        <v>FALLICO GONZALEZ JOAQUIN</v>
      </c>
      <c r="B40" s="121" t="str">
        <f>'BIRDIES 15 Y POST'!B10</f>
        <v>NGC</v>
      </c>
      <c r="C40" s="130">
        <f>'BIRDIES 15 Y POST'!C10</f>
        <v>42038</v>
      </c>
      <c r="D40" s="121">
        <f>'BIRDIES 15 Y POST'!D10</f>
        <v>18</v>
      </c>
      <c r="E40" s="121">
        <f>'BIRDIES 15 Y POST'!E10</f>
        <v>52</v>
      </c>
      <c r="F40" s="122" t="s">
        <v>11</v>
      </c>
      <c r="G40" s="32" t="s">
        <v>17</v>
      </c>
      <c r="H40" s="119"/>
    </row>
    <row r="41" spans="1:8" s="1" customFormat="1" ht="19.5" thickBot="1" x14ac:dyDescent="0.3">
      <c r="A41" s="120" t="str">
        <f>'BIRDIES 15 Y POST'!A11</f>
        <v>SARASOLA PEDRO (U 6 H 35)</v>
      </c>
      <c r="B41" s="121" t="str">
        <f>'BIRDIES 15 Y POST'!B11</f>
        <v>GCD</v>
      </c>
      <c r="C41" s="130">
        <f>'BIRDIES 15 Y POST'!C11</f>
        <v>42258</v>
      </c>
      <c r="D41" s="121">
        <f>'BIRDIES 15 Y POST'!D11</f>
        <v>8</v>
      </c>
      <c r="E41" s="121">
        <f>'BIRDIES 15 Y POST'!E11</f>
        <v>54</v>
      </c>
      <c r="F41" s="122" t="s">
        <v>11</v>
      </c>
      <c r="G41" s="32" t="s">
        <v>18</v>
      </c>
      <c r="H41" s="119"/>
    </row>
    <row r="42" spans="1:8" s="1" customFormat="1" ht="20.25" thickBot="1" x14ac:dyDescent="0.35">
      <c r="A42" s="131" t="s">
        <v>254</v>
      </c>
      <c r="B42" s="132" t="s">
        <v>155</v>
      </c>
      <c r="C42" s="133">
        <v>42138</v>
      </c>
      <c r="D42" s="132">
        <v>14</v>
      </c>
      <c r="E42" s="132">
        <v>55</v>
      </c>
      <c r="F42" s="123">
        <f>(E42-D42)</f>
        <v>41</v>
      </c>
      <c r="G42" s="32" t="s">
        <v>22</v>
      </c>
      <c r="H42" s="119"/>
    </row>
    <row r="43" spans="1:8" s="1" customFormat="1" ht="20.25" thickBot="1" x14ac:dyDescent="0.35">
      <c r="B43" s="2"/>
      <c r="C43" s="125"/>
      <c r="D43" s="126"/>
      <c r="E43" s="89"/>
      <c r="F43" s="89"/>
      <c r="G43" s="72"/>
      <c r="H43" s="119"/>
    </row>
    <row r="44" spans="1:8" s="1" customFormat="1" ht="20.25" thickBot="1" x14ac:dyDescent="0.35">
      <c r="A44" s="390" t="str">
        <f>'PROM '!A8:F8</f>
        <v>PROMOCIONALES A HCP.</v>
      </c>
      <c r="B44" s="391"/>
      <c r="C44" s="391"/>
      <c r="D44" s="392"/>
      <c r="E44" s="124"/>
      <c r="F44" s="2"/>
      <c r="G44" s="115"/>
      <c r="H44" s="119"/>
    </row>
    <row r="45" spans="1:8" s="89" customFormat="1" ht="20.25" thickBot="1" x14ac:dyDescent="0.35">
      <c r="A45" s="12" t="s">
        <v>0</v>
      </c>
      <c r="B45" s="70" t="s">
        <v>10</v>
      </c>
      <c r="C45" s="70" t="s">
        <v>21</v>
      </c>
      <c r="D45" s="127" t="s">
        <v>1</v>
      </c>
      <c r="E45" s="4" t="s">
        <v>4</v>
      </c>
      <c r="F45" s="4" t="s">
        <v>5</v>
      </c>
      <c r="G45" s="72"/>
      <c r="H45" s="119"/>
    </row>
    <row r="46" spans="1:8" s="1" customFormat="1" ht="19.5" thickBot="1" x14ac:dyDescent="0.3">
      <c r="A46" s="120" t="str">
        <f>'PROM '!A10</f>
        <v>TOCAGNI JUAN MARTIN</v>
      </c>
      <c r="B46" s="121" t="str">
        <f>'PROM '!B10</f>
        <v>CMDP</v>
      </c>
      <c r="C46" s="130">
        <f>'PROM '!C10</f>
        <v>39767</v>
      </c>
      <c r="D46" s="121">
        <f>'PROM '!D10</f>
        <v>0</v>
      </c>
      <c r="E46" s="121">
        <f>'PROM '!E10</f>
        <v>57</v>
      </c>
      <c r="F46" s="122" t="s">
        <v>11</v>
      </c>
      <c r="G46" s="32" t="s">
        <v>17</v>
      </c>
      <c r="H46" s="119"/>
    </row>
    <row r="47" spans="1:8" s="1" customFormat="1" ht="19.5" hidden="1" thickBot="1" x14ac:dyDescent="0.3">
      <c r="A47" s="120" t="str">
        <f>'PROM '!A11</f>
        <v>TOCAGNI HELENA BEATRIZ</v>
      </c>
      <c r="B47" s="121" t="str">
        <f>'PROM '!B11</f>
        <v>CMDP</v>
      </c>
      <c r="C47" s="130">
        <f>'PROM '!C11</f>
        <v>39121</v>
      </c>
      <c r="D47" s="121">
        <f>'PROM '!D11</f>
        <v>0</v>
      </c>
      <c r="E47" s="121">
        <f>'PROM '!E11</f>
        <v>67</v>
      </c>
      <c r="F47" s="122" t="s">
        <v>11</v>
      </c>
      <c r="G47" s="32" t="s">
        <v>18</v>
      </c>
      <c r="H47" s="119"/>
    </row>
    <row r="48" spans="1:8" s="1" customFormat="1" ht="20.25" hidden="1" thickBot="1" x14ac:dyDescent="0.35">
      <c r="A48" s="131" t="s">
        <v>254</v>
      </c>
      <c r="B48" s="132" t="s">
        <v>155</v>
      </c>
      <c r="C48" s="133">
        <v>42138</v>
      </c>
      <c r="D48" s="132">
        <v>14</v>
      </c>
      <c r="E48" s="132">
        <v>55</v>
      </c>
      <c r="F48" s="123">
        <f>(E48-D48)</f>
        <v>41</v>
      </c>
      <c r="G48" s="32" t="s">
        <v>22</v>
      </c>
      <c r="H48" s="119"/>
    </row>
    <row r="49" spans="1:8" s="1" customFormat="1" ht="19.5" thickBot="1" x14ac:dyDescent="0.3">
      <c r="B49" s="2"/>
      <c r="C49" s="2"/>
      <c r="D49" s="2"/>
      <c r="E49" s="2"/>
      <c r="F49" s="2"/>
      <c r="G49" s="115"/>
    </row>
    <row r="50" spans="1:8" s="1" customFormat="1" ht="20.25" thickBot="1" x14ac:dyDescent="0.35">
      <c r="A50" s="390" t="s">
        <v>64</v>
      </c>
      <c r="B50" s="391"/>
      <c r="C50" s="391"/>
      <c r="D50" s="392"/>
      <c r="E50" s="124"/>
      <c r="F50" s="2"/>
      <c r="G50" s="115"/>
      <c r="H50" s="119"/>
    </row>
    <row r="51" spans="1:8" s="1" customFormat="1" ht="20.25" thickBot="1" x14ac:dyDescent="0.35">
      <c r="A51" s="4" t="s">
        <v>0</v>
      </c>
      <c r="B51" s="4" t="s">
        <v>10</v>
      </c>
      <c r="C51" s="4" t="s">
        <v>72</v>
      </c>
      <c r="D51" s="135" t="s">
        <v>73</v>
      </c>
      <c r="E51" s="124"/>
      <c r="F51" s="2"/>
      <c r="G51" s="115"/>
      <c r="H51" s="119"/>
    </row>
    <row r="52" spans="1:8" s="1" customFormat="1" ht="19.5" x14ac:dyDescent="0.3">
      <c r="A52" s="120" t="str">
        <f>PRINCIPIANTES!A10</f>
        <v>TOLETI SET</v>
      </c>
      <c r="B52" s="121" t="str">
        <f>PRINCIPIANTES!B10</f>
        <v>TGC</v>
      </c>
      <c r="C52" s="136">
        <f>PRINCIPIANTES!C10</f>
        <v>33</v>
      </c>
      <c r="D52" s="129" t="s">
        <v>16</v>
      </c>
      <c r="E52" s="124"/>
      <c r="F52" s="2"/>
      <c r="G52" s="115"/>
      <c r="H52" s="119"/>
    </row>
    <row r="53" spans="1:8" s="1" customFormat="1" ht="19.5" x14ac:dyDescent="0.3">
      <c r="A53" s="120" t="str">
        <f>PRINCIPIANTES!A11</f>
        <v>DEPREZ ELIAN</v>
      </c>
      <c r="B53" s="121" t="str">
        <f>PRINCIPIANTES!B11</f>
        <v>SPGC</v>
      </c>
      <c r="C53" s="128">
        <f>PRINCIPIANTES!C11</f>
        <v>34</v>
      </c>
      <c r="D53" s="129" t="s">
        <v>16</v>
      </c>
      <c r="E53" s="124"/>
      <c r="F53" s="2"/>
      <c r="G53" s="115"/>
      <c r="H53" s="119"/>
    </row>
    <row r="54" spans="1:8" s="1" customFormat="1" ht="19.5" x14ac:dyDescent="0.3">
      <c r="A54" s="120" t="str">
        <f>PRINCIPIANTES!A12</f>
        <v>RODRIGUEZ ANELLI BENJAMIN</v>
      </c>
      <c r="B54" s="121" t="str">
        <f>PRINCIPIANTES!B12</f>
        <v>NGC</v>
      </c>
      <c r="C54" s="128">
        <f>PRINCIPIANTES!C12</f>
        <v>34</v>
      </c>
      <c r="D54" s="129" t="s">
        <v>16</v>
      </c>
      <c r="E54" s="124"/>
      <c r="F54" s="2"/>
      <c r="G54" s="115"/>
      <c r="H54" s="119"/>
    </row>
    <row r="55" spans="1:8" s="1" customFormat="1" ht="19.5" x14ac:dyDescent="0.3">
      <c r="A55" s="120" t="str">
        <f>PRINCIPIANTES!A13</f>
        <v>VAZQUEZ RAMOS TOMAS</v>
      </c>
      <c r="B55" s="121" t="str">
        <f>PRINCIPIANTES!B13</f>
        <v>MDPGC</v>
      </c>
      <c r="C55" s="128">
        <f>PRINCIPIANTES!C13</f>
        <v>35</v>
      </c>
      <c r="D55" s="129" t="s">
        <v>16</v>
      </c>
      <c r="E55" s="124"/>
      <c r="F55" s="2"/>
      <c r="G55" s="115"/>
      <c r="H55" s="119"/>
    </row>
    <row r="56" spans="1:8" s="1" customFormat="1" ht="19.5" x14ac:dyDescent="0.3">
      <c r="A56" s="120" t="str">
        <f>PRINCIPIANTES!A14</f>
        <v>NIZ JOAQUIN</v>
      </c>
      <c r="B56" s="121" t="str">
        <f>PRINCIPIANTES!B14</f>
        <v>GCD</v>
      </c>
      <c r="C56" s="128">
        <f>PRINCIPIANTES!C14</f>
        <v>35</v>
      </c>
      <c r="D56" s="129" t="s">
        <v>16</v>
      </c>
      <c r="E56" s="124"/>
      <c r="F56" s="2"/>
      <c r="G56" s="115"/>
      <c r="H56" s="119"/>
    </row>
    <row r="57" spans="1:8" s="1" customFormat="1" ht="19.5" x14ac:dyDescent="0.3">
      <c r="A57" s="120" t="str">
        <f>PRINCIPIANTES!A15</f>
        <v>RASMUSSEN OTTO ALFREDO</v>
      </c>
      <c r="B57" s="121" t="str">
        <f>PRINCIPIANTES!B15</f>
        <v>NGC</v>
      </c>
      <c r="C57" s="128">
        <f>PRINCIPIANTES!C15</f>
        <v>38</v>
      </c>
      <c r="D57" s="129" t="s">
        <v>16</v>
      </c>
      <c r="E57" s="124"/>
      <c r="F57" s="2"/>
      <c r="G57" s="115"/>
      <c r="H57" s="119"/>
    </row>
    <row r="58" spans="1:8" s="1" customFormat="1" ht="19.5" x14ac:dyDescent="0.3">
      <c r="A58" s="120" t="str">
        <f>PRINCIPIANTES!A16</f>
        <v>ORTIZ MALETTI LEONEL</v>
      </c>
      <c r="B58" s="121" t="str">
        <f>PRINCIPIANTES!B16</f>
        <v>NGC</v>
      </c>
      <c r="C58" s="128">
        <f>PRINCIPIANTES!C16</f>
        <v>48</v>
      </c>
      <c r="D58" s="129" t="s">
        <v>16</v>
      </c>
      <c r="E58" s="124"/>
      <c r="F58" s="2"/>
      <c r="G58" s="115"/>
      <c r="H58" s="119"/>
    </row>
    <row r="59" spans="1:8" s="1" customFormat="1" ht="19.5" x14ac:dyDescent="0.3">
      <c r="A59" s="120" t="str">
        <f>PRINCIPIANTES!A17</f>
        <v>VAZQUEZ RAMOS MANUEL</v>
      </c>
      <c r="B59" s="121" t="str">
        <f>PRINCIPIANTES!B17</f>
        <v>MDPGC</v>
      </c>
      <c r="C59" s="128">
        <f>PRINCIPIANTES!C17</f>
        <v>50</v>
      </c>
      <c r="D59" s="129" t="s">
        <v>16</v>
      </c>
      <c r="E59" s="124"/>
      <c r="F59" s="2"/>
      <c r="G59" s="115"/>
      <c r="H59" s="119"/>
    </row>
  </sheetData>
  <mergeCells count="14">
    <mergeCell ref="A32:F32"/>
    <mergeCell ref="A38:F38"/>
    <mergeCell ref="A44:D44"/>
    <mergeCell ref="A50:D50"/>
    <mergeCell ref="A6:E6"/>
    <mergeCell ref="A8:F8"/>
    <mergeCell ref="A14:F14"/>
    <mergeCell ref="A20:F20"/>
    <mergeCell ref="A26:F2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0"/>
  <sheetViews>
    <sheetView zoomScale="85" zoomScaleNormal="85" workbookViewId="0">
      <selection sqref="A1:R1"/>
    </sheetView>
  </sheetViews>
  <sheetFormatPr baseColWidth="10" defaultRowHeight="18.75" x14ac:dyDescent="0.25"/>
  <cols>
    <col min="1" max="1" width="36.7109375" style="1" customWidth="1"/>
    <col min="2" max="2" width="8.7109375" style="69" customWidth="1"/>
    <col min="3" max="3" width="11.5703125" style="6" customWidth="1"/>
    <col min="4" max="6" width="4.7109375" style="2" customWidth="1"/>
    <col min="7" max="7" width="6.28515625" style="2" customWidth="1"/>
    <col min="8" max="8" width="5.5703125" style="2" customWidth="1"/>
    <col min="9" max="10" width="4.7109375" style="1" customWidth="1"/>
    <col min="11" max="11" width="6.28515625" style="1" customWidth="1"/>
    <col min="12" max="12" width="5.5703125" style="1" customWidth="1"/>
    <col min="13" max="14" width="4.7109375" style="1" customWidth="1"/>
    <col min="15" max="15" width="6.28515625" style="1" customWidth="1"/>
    <col min="16" max="16" width="5.5703125" style="1" customWidth="1"/>
    <col min="17" max="17" width="6.85546875" style="1" customWidth="1"/>
    <col min="18" max="18" width="7.140625" style="1" customWidth="1"/>
    <col min="19" max="19" width="7.7109375" style="1" hidden="1" customWidth="1"/>
    <col min="20" max="21" width="11.42578125" style="1" customWidth="1"/>
    <col min="22" max="16384" width="11.42578125" style="1"/>
  </cols>
  <sheetData>
    <row r="1" spans="1:20" ht="23.25" x14ac:dyDescent="0.35">
      <c r="A1" s="297" t="s">
        <v>58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</row>
    <row r="2" spans="1:20" ht="29.25" x14ac:dyDescent="0.4">
      <c r="A2" s="296" t="s">
        <v>312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</row>
    <row r="3" spans="1:20" x14ac:dyDescent="0.25">
      <c r="A3" s="298" t="s">
        <v>8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</row>
    <row r="4" spans="1:20" ht="26.25" x14ac:dyDescent="0.4">
      <c r="A4" s="299" t="s">
        <v>12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</row>
    <row r="5" spans="1:20" ht="19.5" x14ac:dyDescent="0.3">
      <c r="A5" s="300" t="s">
        <v>44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</row>
    <row r="6" spans="1:20" x14ac:dyDescent="0.25">
      <c r="A6" s="301" t="s">
        <v>60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</row>
    <row r="7" spans="1:20" ht="8.25" customHeight="1" thickBot="1" x14ac:dyDescent="0.35">
      <c r="A7" s="5"/>
      <c r="B7" s="7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20" ht="20.25" thickBot="1" x14ac:dyDescent="0.35">
      <c r="A8" s="302" t="s">
        <v>199</v>
      </c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4"/>
    </row>
    <row r="9" spans="1:20" ht="20.25" thickBot="1" x14ac:dyDescent="0.35">
      <c r="C9" s="1"/>
      <c r="D9" s="1"/>
      <c r="E9" s="287" t="s">
        <v>47</v>
      </c>
      <c r="F9" s="288"/>
      <c r="G9" s="288"/>
      <c r="H9" s="289"/>
      <c r="I9" s="290" t="s">
        <v>48</v>
      </c>
      <c r="J9" s="291"/>
      <c r="K9" s="291"/>
      <c r="L9" s="292"/>
      <c r="M9" s="293" t="s">
        <v>49</v>
      </c>
      <c r="N9" s="294"/>
      <c r="O9" s="294"/>
      <c r="P9" s="295"/>
    </row>
    <row r="10" spans="1:20" s="3" customFormat="1" ht="20.25" thickBot="1" x14ac:dyDescent="0.35">
      <c r="A10" s="4" t="s">
        <v>0</v>
      </c>
      <c r="B10" s="143" t="s">
        <v>10</v>
      </c>
      <c r="C10" s="137" t="s">
        <v>20</v>
      </c>
      <c r="D10" s="85" t="s">
        <v>1</v>
      </c>
      <c r="E10" s="25" t="s">
        <v>2</v>
      </c>
      <c r="F10" s="25" t="s">
        <v>3</v>
      </c>
      <c r="G10" s="25" t="s">
        <v>4</v>
      </c>
      <c r="H10" s="25" t="s">
        <v>5</v>
      </c>
      <c r="I10" s="26" t="s">
        <v>2</v>
      </c>
      <c r="J10" s="26" t="s">
        <v>3</v>
      </c>
      <c r="K10" s="26" t="s">
        <v>4</v>
      </c>
      <c r="L10" s="26" t="s">
        <v>5</v>
      </c>
      <c r="M10" s="27" t="s">
        <v>2</v>
      </c>
      <c r="N10" s="27" t="s">
        <v>3</v>
      </c>
      <c r="O10" s="27" t="s">
        <v>4</v>
      </c>
      <c r="P10" s="27" t="s">
        <v>5</v>
      </c>
      <c r="Q10" s="408" t="s">
        <v>11</v>
      </c>
      <c r="R10" s="11" t="s">
        <v>14</v>
      </c>
      <c r="S10" s="1"/>
      <c r="T10" s="1"/>
    </row>
    <row r="11" spans="1:20" ht="20.25" thickBot="1" x14ac:dyDescent="0.35">
      <c r="A11" s="206" t="s">
        <v>82</v>
      </c>
      <c r="B11" s="144" t="s">
        <v>83</v>
      </c>
      <c r="C11" s="141">
        <v>37643</v>
      </c>
      <c r="D11" s="139">
        <v>-3</v>
      </c>
      <c r="E11" s="14">
        <v>33</v>
      </c>
      <c r="F11" s="14">
        <v>37</v>
      </c>
      <c r="G11" s="15">
        <f>SUM(E11:F11)</f>
        <v>70</v>
      </c>
      <c r="H11" s="16">
        <f>SUM(G11-D11)</f>
        <v>73</v>
      </c>
      <c r="I11" s="17">
        <v>36</v>
      </c>
      <c r="J11" s="14">
        <v>33</v>
      </c>
      <c r="K11" s="15">
        <f>SUM(I11:J11)</f>
        <v>69</v>
      </c>
      <c r="L11" s="18">
        <f>+(K11-D11)</f>
        <v>72</v>
      </c>
      <c r="M11" s="17">
        <v>36</v>
      </c>
      <c r="N11" s="14">
        <v>34</v>
      </c>
      <c r="O11" s="15">
        <f>SUM(M11:N11)</f>
        <v>70</v>
      </c>
      <c r="P11" s="18">
        <f>+(O11-D11)</f>
        <v>73</v>
      </c>
      <c r="Q11" s="75" t="s">
        <v>11</v>
      </c>
      <c r="R11" s="394">
        <f>+G11+K11+O11</f>
        <v>209</v>
      </c>
      <c r="S11" s="74" t="s">
        <v>17</v>
      </c>
    </row>
    <row r="12" spans="1:20" ht="20.25" thickBot="1" x14ac:dyDescent="0.35">
      <c r="A12" s="138" t="s">
        <v>95</v>
      </c>
      <c r="B12" s="144" t="s">
        <v>103</v>
      </c>
      <c r="C12" s="141">
        <v>38586</v>
      </c>
      <c r="D12" s="140">
        <v>-5</v>
      </c>
      <c r="E12" s="14">
        <v>32</v>
      </c>
      <c r="F12" s="14">
        <v>36</v>
      </c>
      <c r="G12" s="15">
        <f>SUM(E12:F12)</f>
        <v>68</v>
      </c>
      <c r="H12" s="16">
        <f>SUM(G12-D12)</f>
        <v>73</v>
      </c>
      <c r="I12" s="17">
        <v>32</v>
      </c>
      <c r="J12" s="14">
        <v>37</v>
      </c>
      <c r="K12" s="15">
        <f>SUM(I12:J12)</f>
        <v>69</v>
      </c>
      <c r="L12" s="18">
        <f>+(K12-D12)</f>
        <v>74</v>
      </c>
      <c r="M12" s="17">
        <v>34</v>
      </c>
      <c r="N12" s="14">
        <v>39</v>
      </c>
      <c r="O12" s="15">
        <f>SUM(M12:N12)</f>
        <v>73</v>
      </c>
      <c r="P12" s="18">
        <f>+(O12-D12)</f>
        <v>78</v>
      </c>
      <c r="Q12" s="75" t="s">
        <v>11</v>
      </c>
      <c r="R12" s="394">
        <f>+G12+K12+O12</f>
        <v>210</v>
      </c>
      <c r="S12" s="74" t="s">
        <v>18</v>
      </c>
    </row>
    <row r="13" spans="1:20" ht="19.5" x14ac:dyDescent="0.3">
      <c r="A13" s="138" t="s">
        <v>84</v>
      </c>
      <c r="B13" s="144" t="s">
        <v>100</v>
      </c>
      <c r="C13" s="141">
        <v>37685</v>
      </c>
      <c r="D13" s="140">
        <v>-7</v>
      </c>
      <c r="E13" s="14">
        <v>38</v>
      </c>
      <c r="F13" s="14">
        <v>35</v>
      </c>
      <c r="G13" s="15">
        <f>SUM(E13:F13)</f>
        <v>73</v>
      </c>
      <c r="H13" s="16">
        <f>SUM(G13-D13)</f>
        <v>80</v>
      </c>
      <c r="I13" s="17">
        <v>34</v>
      </c>
      <c r="J13" s="14">
        <v>33</v>
      </c>
      <c r="K13" s="15">
        <f>SUM(I13:J13)</f>
        <v>67</v>
      </c>
      <c r="L13" s="18">
        <f>+(K13-D13)</f>
        <v>74</v>
      </c>
      <c r="M13" s="17">
        <v>35</v>
      </c>
      <c r="N13" s="14">
        <v>36</v>
      </c>
      <c r="O13" s="15">
        <f>SUM(M13:N13)</f>
        <v>71</v>
      </c>
      <c r="P13" s="18">
        <f>+(O13-D13)</f>
        <v>78</v>
      </c>
      <c r="Q13" s="75" t="s">
        <v>11</v>
      </c>
      <c r="R13" s="19">
        <f>+G13+K13+O13</f>
        <v>211</v>
      </c>
    </row>
    <row r="14" spans="1:20" ht="20.25" thickBot="1" x14ac:dyDescent="0.35">
      <c r="A14" s="138" t="s">
        <v>76</v>
      </c>
      <c r="B14" s="144" t="s">
        <v>77</v>
      </c>
      <c r="C14" s="141">
        <v>36730</v>
      </c>
      <c r="D14" s="140">
        <v>-2</v>
      </c>
      <c r="E14" s="14">
        <v>34</v>
      </c>
      <c r="F14" s="14">
        <v>36</v>
      </c>
      <c r="G14" s="15">
        <f>SUM(E14:F14)</f>
        <v>70</v>
      </c>
      <c r="H14" s="16">
        <f>SUM(G14-D14)</f>
        <v>72</v>
      </c>
      <c r="I14" s="17">
        <v>37</v>
      </c>
      <c r="J14" s="14">
        <v>35</v>
      </c>
      <c r="K14" s="15">
        <f>SUM(I14:J14)</f>
        <v>72</v>
      </c>
      <c r="L14" s="18">
        <f>+(K14-D14)</f>
        <v>74</v>
      </c>
      <c r="M14" s="17">
        <v>40</v>
      </c>
      <c r="N14" s="14">
        <v>31</v>
      </c>
      <c r="O14" s="15">
        <f>SUM(M14:N14)</f>
        <v>71</v>
      </c>
      <c r="P14" s="18">
        <f>+(O14-D14)</f>
        <v>73</v>
      </c>
      <c r="Q14" s="75" t="s">
        <v>11</v>
      </c>
      <c r="R14" s="19">
        <f>+G14+K14+O14</f>
        <v>213</v>
      </c>
    </row>
    <row r="15" spans="1:20" ht="20.25" thickBot="1" x14ac:dyDescent="0.35">
      <c r="A15" s="138" t="s">
        <v>88</v>
      </c>
      <c r="B15" s="144" t="s">
        <v>77</v>
      </c>
      <c r="C15" s="141">
        <v>38147</v>
      </c>
      <c r="D15" s="140">
        <v>-1</v>
      </c>
      <c r="E15" s="14">
        <v>35</v>
      </c>
      <c r="F15" s="14">
        <v>37</v>
      </c>
      <c r="G15" s="15">
        <f>SUM(E15:F15)</f>
        <v>72</v>
      </c>
      <c r="H15" s="16">
        <f>SUM(G15-D15)</f>
        <v>73</v>
      </c>
      <c r="I15" s="17">
        <v>36</v>
      </c>
      <c r="J15" s="14">
        <v>38</v>
      </c>
      <c r="K15" s="15">
        <f>SUM(I15:J15)</f>
        <v>74</v>
      </c>
      <c r="L15" s="18">
        <f>+(K15-D15)</f>
        <v>75</v>
      </c>
      <c r="M15" s="17">
        <v>34</v>
      </c>
      <c r="N15" s="14">
        <v>34</v>
      </c>
      <c r="O15" s="15">
        <f>SUM(M15:N15)</f>
        <v>68</v>
      </c>
      <c r="P15" s="18">
        <f>+(O15-D15)</f>
        <v>69</v>
      </c>
      <c r="Q15" s="75" t="s">
        <v>11</v>
      </c>
      <c r="R15" s="19">
        <f>+G15+K15+O15</f>
        <v>214</v>
      </c>
      <c r="S15" s="74" t="s">
        <v>51</v>
      </c>
    </row>
    <row r="16" spans="1:20" ht="19.5" x14ac:dyDescent="0.3">
      <c r="A16" s="138" t="s">
        <v>97</v>
      </c>
      <c r="B16" s="144" t="s">
        <v>104</v>
      </c>
      <c r="C16" s="141">
        <v>38704</v>
      </c>
      <c r="D16" s="140">
        <v>-2</v>
      </c>
      <c r="E16" s="14">
        <v>35</v>
      </c>
      <c r="F16" s="14">
        <v>39</v>
      </c>
      <c r="G16" s="15">
        <f>SUM(E16:F16)</f>
        <v>74</v>
      </c>
      <c r="H16" s="16">
        <f>SUM(G16-D16)</f>
        <v>76</v>
      </c>
      <c r="I16" s="17">
        <v>37</v>
      </c>
      <c r="J16" s="14">
        <v>34</v>
      </c>
      <c r="K16" s="15">
        <f>SUM(I16:J16)</f>
        <v>71</v>
      </c>
      <c r="L16" s="18">
        <f>+(K16-D16)</f>
        <v>73</v>
      </c>
      <c r="M16" s="17">
        <v>35</v>
      </c>
      <c r="N16" s="14">
        <v>36</v>
      </c>
      <c r="O16" s="15">
        <f>SUM(M16:N16)</f>
        <v>71</v>
      </c>
      <c r="P16" s="18">
        <f>+(O16-D16)</f>
        <v>73</v>
      </c>
      <c r="Q16" s="75" t="s">
        <v>11</v>
      </c>
      <c r="R16" s="19">
        <f>+G16+K16+O16</f>
        <v>216</v>
      </c>
    </row>
    <row r="17" spans="1:19" ht="19.5" x14ac:dyDescent="0.3">
      <c r="A17" s="138" t="s">
        <v>91</v>
      </c>
      <c r="B17" s="144" t="s">
        <v>92</v>
      </c>
      <c r="C17" s="141">
        <v>38299</v>
      </c>
      <c r="D17" s="140">
        <v>-2</v>
      </c>
      <c r="E17" s="14">
        <v>35</v>
      </c>
      <c r="F17" s="14">
        <v>37</v>
      </c>
      <c r="G17" s="15">
        <f>SUM(E17:F17)</f>
        <v>72</v>
      </c>
      <c r="H17" s="16">
        <f>SUM(G17-D17)</f>
        <v>74</v>
      </c>
      <c r="I17" s="17">
        <v>38</v>
      </c>
      <c r="J17" s="14">
        <v>41</v>
      </c>
      <c r="K17" s="15">
        <f>SUM(I17:J17)</f>
        <v>79</v>
      </c>
      <c r="L17" s="18">
        <f>+(K17-D17)</f>
        <v>81</v>
      </c>
      <c r="M17" s="17">
        <v>30</v>
      </c>
      <c r="N17" s="14">
        <v>36</v>
      </c>
      <c r="O17" s="15">
        <f>SUM(M17:N17)</f>
        <v>66</v>
      </c>
      <c r="P17" s="18">
        <f>+(O17-D17)</f>
        <v>68</v>
      </c>
      <c r="Q17" s="75" t="s">
        <v>11</v>
      </c>
      <c r="R17" s="19">
        <f>+G17+K17+O17</f>
        <v>217</v>
      </c>
    </row>
    <row r="18" spans="1:19" ht="20.25" thickBot="1" x14ac:dyDescent="0.35">
      <c r="A18" s="138" t="s">
        <v>93</v>
      </c>
      <c r="B18" s="144" t="s">
        <v>102</v>
      </c>
      <c r="C18" s="141">
        <v>38415</v>
      </c>
      <c r="D18" s="140">
        <v>-3</v>
      </c>
      <c r="E18" s="14">
        <v>36</v>
      </c>
      <c r="F18" s="14">
        <v>33</v>
      </c>
      <c r="G18" s="15">
        <f>SUM(E18:F18)</f>
        <v>69</v>
      </c>
      <c r="H18" s="16">
        <f>SUM(G18-D18)</f>
        <v>72</v>
      </c>
      <c r="I18" s="17">
        <v>38</v>
      </c>
      <c r="J18" s="14">
        <v>36</v>
      </c>
      <c r="K18" s="15">
        <f>SUM(I18:J18)</f>
        <v>74</v>
      </c>
      <c r="L18" s="18">
        <f>+(K18-D18)</f>
        <v>77</v>
      </c>
      <c r="M18" s="17">
        <v>39</v>
      </c>
      <c r="N18" s="14">
        <v>36</v>
      </c>
      <c r="O18" s="15">
        <f>SUM(M18:N18)</f>
        <v>75</v>
      </c>
      <c r="P18" s="18">
        <f>+(O18-D18)</f>
        <v>78</v>
      </c>
      <c r="Q18" s="75" t="s">
        <v>11</v>
      </c>
      <c r="R18" s="19">
        <f>+G18+K18+O18</f>
        <v>218</v>
      </c>
    </row>
    <row r="19" spans="1:19" ht="20.25" thickBot="1" x14ac:dyDescent="0.35">
      <c r="A19" s="138" t="s">
        <v>74</v>
      </c>
      <c r="B19" s="144" t="s">
        <v>75</v>
      </c>
      <c r="C19" s="141">
        <v>36626</v>
      </c>
      <c r="D19" s="140">
        <v>3</v>
      </c>
      <c r="E19" s="14">
        <v>38</v>
      </c>
      <c r="F19" s="14">
        <v>38</v>
      </c>
      <c r="G19" s="15">
        <f>SUM(E19:F19)</f>
        <v>76</v>
      </c>
      <c r="H19" s="16">
        <f>SUM(G19-D19)</f>
        <v>73</v>
      </c>
      <c r="I19" s="17">
        <v>36</v>
      </c>
      <c r="J19" s="14">
        <v>40</v>
      </c>
      <c r="K19" s="15">
        <f>SUM(I19:J19)</f>
        <v>76</v>
      </c>
      <c r="L19" s="18">
        <f>+(K19-D19)</f>
        <v>73</v>
      </c>
      <c r="M19" s="17">
        <v>32</v>
      </c>
      <c r="N19" s="14">
        <v>35</v>
      </c>
      <c r="O19" s="15">
        <f>SUM(M19:N19)</f>
        <v>67</v>
      </c>
      <c r="P19" s="18">
        <f>+(O19-D19)</f>
        <v>64</v>
      </c>
      <c r="Q19" s="75" t="s">
        <v>11</v>
      </c>
      <c r="R19" s="19">
        <f>+G19+K19+O19</f>
        <v>219</v>
      </c>
      <c r="S19" s="74" t="s">
        <v>50</v>
      </c>
    </row>
    <row r="20" spans="1:19" ht="19.5" x14ac:dyDescent="0.3">
      <c r="A20" s="138" t="s">
        <v>98</v>
      </c>
      <c r="B20" s="144" t="s">
        <v>92</v>
      </c>
      <c r="C20" s="141">
        <v>38715</v>
      </c>
      <c r="D20" s="140">
        <v>-4</v>
      </c>
      <c r="E20" s="14">
        <v>38</v>
      </c>
      <c r="F20" s="14">
        <v>35</v>
      </c>
      <c r="G20" s="15">
        <f>SUM(E20:F20)</f>
        <v>73</v>
      </c>
      <c r="H20" s="16">
        <f>SUM(G20-D20)</f>
        <v>77</v>
      </c>
      <c r="I20" s="17">
        <v>36</v>
      </c>
      <c r="J20" s="14">
        <v>37</v>
      </c>
      <c r="K20" s="15">
        <f>SUM(I20:J20)</f>
        <v>73</v>
      </c>
      <c r="L20" s="18">
        <f>+(K20-D20)</f>
        <v>77</v>
      </c>
      <c r="M20" s="17">
        <v>36</v>
      </c>
      <c r="N20" s="14">
        <v>37</v>
      </c>
      <c r="O20" s="15">
        <f>SUM(M20:N20)</f>
        <v>73</v>
      </c>
      <c r="P20" s="18">
        <f>+(O20-D20)</f>
        <v>77</v>
      </c>
      <c r="Q20" s="75" t="s">
        <v>11</v>
      </c>
      <c r="R20" s="19">
        <f>+G20+K20+O20</f>
        <v>219</v>
      </c>
    </row>
    <row r="21" spans="1:19" ht="19.5" x14ac:dyDescent="0.3">
      <c r="A21" s="138" t="s">
        <v>78</v>
      </c>
      <c r="B21" s="144" t="s">
        <v>77</v>
      </c>
      <c r="C21" s="141">
        <v>37079</v>
      </c>
      <c r="D21" s="140">
        <v>2</v>
      </c>
      <c r="E21" s="14">
        <v>36</v>
      </c>
      <c r="F21" s="14">
        <v>38</v>
      </c>
      <c r="G21" s="15">
        <f>SUM(E21:F21)</f>
        <v>74</v>
      </c>
      <c r="H21" s="16">
        <f>SUM(G21-D21)</f>
        <v>72</v>
      </c>
      <c r="I21" s="17">
        <v>36</v>
      </c>
      <c r="J21" s="14">
        <v>38</v>
      </c>
      <c r="K21" s="15">
        <f>SUM(I21:J21)</f>
        <v>74</v>
      </c>
      <c r="L21" s="18">
        <f>+(K21-D21)</f>
        <v>72</v>
      </c>
      <c r="M21" s="17">
        <v>39</v>
      </c>
      <c r="N21" s="14">
        <v>37</v>
      </c>
      <c r="O21" s="15">
        <f>SUM(M21:N21)</f>
        <v>76</v>
      </c>
      <c r="P21" s="18">
        <f>+(O21-D21)</f>
        <v>74</v>
      </c>
      <c r="Q21" s="75" t="s">
        <v>11</v>
      </c>
      <c r="R21" s="19">
        <f>+G21+K21+O21</f>
        <v>224</v>
      </c>
    </row>
    <row r="22" spans="1:19" ht="19.5" x14ac:dyDescent="0.3">
      <c r="A22" s="138" t="s">
        <v>81</v>
      </c>
      <c r="B22" s="144" t="s">
        <v>99</v>
      </c>
      <c r="C22" s="141">
        <v>37537</v>
      </c>
      <c r="D22" s="140">
        <v>4</v>
      </c>
      <c r="E22" s="14">
        <v>35</v>
      </c>
      <c r="F22" s="14">
        <v>41</v>
      </c>
      <c r="G22" s="15">
        <f>SUM(E22:F22)</f>
        <v>76</v>
      </c>
      <c r="H22" s="16">
        <f>SUM(G22-D22)</f>
        <v>72</v>
      </c>
      <c r="I22" s="17">
        <v>38</v>
      </c>
      <c r="J22" s="14">
        <v>38</v>
      </c>
      <c r="K22" s="15">
        <f>SUM(I22:J22)</f>
        <v>76</v>
      </c>
      <c r="L22" s="18">
        <f>+(K22-D22)</f>
        <v>72</v>
      </c>
      <c r="M22" s="17">
        <v>36</v>
      </c>
      <c r="N22" s="14">
        <v>42</v>
      </c>
      <c r="O22" s="15">
        <f>SUM(M22:N22)</f>
        <v>78</v>
      </c>
      <c r="P22" s="18">
        <f>+(O22-D22)</f>
        <v>74</v>
      </c>
      <c r="Q22" s="75" t="s">
        <v>11</v>
      </c>
      <c r="R22" s="19">
        <f>+G22+K22+O22</f>
        <v>230</v>
      </c>
    </row>
    <row r="23" spans="1:19" ht="19.5" x14ac:dyDescent="0.3">
      <c r="A23" s="138" t="s">
        <v>89</v>
      </c>
      <c r="B23" s="144" t="s">
        <v>90</v>
      </c>
      <c r="C23" s="141">
        <v>38291</v>
      </c>
      <c r="D23" s="140">
        <v>7</v>
      </c>
      <c r="E23" s="14">
        <v>39</v>
      </c>
      <c r="F23" s="14">
        <v>46</v>
      </c>
      <c r="G23" s="15">
        <f>SUM(E23:F23)</f>
        <v>85</v>
      </c>
      <c r="H23" s="16">
        <f>SUM(G23-D23)</f>
        <v>78</v>
      </c>
      <c r="I23" s="17">
        <v>41</v>
      </c>
      <c r="J23" s="14">
        <v>44</v>
      </c>
      <c r="K23" s="15">
        <f>SUM(I23:J23)</f>
        <v>85</v>
      </c>
      <c r="L23" s="18">
        <f>+(K23-D23)</f>
        <v>78</v>
      </c>
      <c r="M23" s="17">
        <v>45</v>
      </c>
      <c r="N23" s="14">
        <v>43</v>
      </c>
      <c r="O23" s="15">
        <f>SUM(M23:N23)</f>
        <v>88</v>
      </c>
      <c r="P23" s="18">
        <f>+(O23-D23)</f>
        <v>81</v>
      </c>
      <c r="Q23" s="75" t="s">
        <v>11</v>
      </c>
      <c r="R23" s="19">
        <f>+G23+K23+O23</f>
        <v>258</v>
      </c>
    </row>
    <row r="24" spans="1:19" ht="19.5" x14ac:dyDescent="0.3">
      <c r="A24" s="138" t="s">
        <v>96</v>
      </c>
      <c r="B24" s="144" t="s">
        <v>75</v>
      </c>
      <c r="C24" s="141">
        <v>38630</v>
      </c>
      <c r="D24" s="140">
        <v>11</v>
      </c>
      <c r="E24" s="14">
        <v>44</v>
      </c>
      <c r="F24" s="14">
        <v>44</v>
      </c>
      <c r="G24" s="15">
        <f>SUM(E24:F24)</f>
        <v>88</v>
      </c>
      <c r="H24" s="16">
        <f>SUM(G24-D24)</f>
        <v>77</v>
      </c>
      <c r="I24" s="17">
        <v>42</v>
      </c>
      <c r="J24" s="14">
        <v>45</v>
      </c>
      <c r="K24" s="15">
        <f>SUM(I24:J24)</f>
        <v>87</v>
      </c>
      <c r="L24" s="18">
        <f>+(K24-D24)</f>
        <v>76</v>
      </c>
      <c r="M24" s="17">
        <v>43</v>
      </c>
      <c r="N24" s="14">
        <v>45</v>
      </c>
      <c r="O24" s="15">
        <f>SUM(M24:N24)</f>
        <v>88</v>
      </c>
      <c r="P24" s="18">
        <f>+(O24-D24)</f>
        <v>77</v>
      </c>
      <c r="Q24" s="75" t="s">
        <v>11</v>
      </c>
      <c r="R24" s="19">
        <f>+G24+K24+O24</f>
        <v>263</v>
      </c>
    </row>
    <row r="25" spans="1:19" ht="19.5" x14ac:dyDescent="0.3">
      <c r="A25" s="138" t="s">
        <v>94</v>
      </c>
      <c r="B25" s="144" t="s">
        <v>77</v>
      </c>
      <c r="C25" s="141">
        <v>38531</v>
      </c>
      <c r="D25" s="140">
        <v>29</v>
      </c>
      <c r="E25" s="14">
        <v>56</v>
      </c>
      <c r="F25" s="14">
        <v>45</v>
      </c>
      <c r="G25" s="15">
        <f>SUM(E25:F25)</f>
        <v>101</v>
      </c>
      <c r="H25" s="16">
        <f>SUM(G25-D25)</f>
        <v>72</v>
      </c>
      <c r="I25" s="17">
        <v>49</v>
      </c>
      <c r="J25" s="14">
        <v>53</v>
      </c>
      <c r="K25" s="15">
        <f>SUM(I25:J25)</f>
        <v>102</v>
      </c>
      <c r="L25" s="18">
        <f>+(K25-D25)</f>
        <v>73</v>
      </c>
      <c r="M25" s="17">
        <v>53</v>
      </c>
      <c r="N25" s="14">
        <v>57</v>
      </c>
      <c r="O25" s="15">
        <f>SUM(M25:N25)</f>
        <v>110</v>
      </c>
      <c r="P25" s="18">
        <f>+(O25-D25)</f>
        <v>81</v>
      </c>
      <c r="Q25" s="75" t="s">
        <v>11</v>
      </c>
      <c r="R25" s="19">
        <f>+G25+K25+O25</f>
        <v>313</v>
      </c>
    </row>
    <row r="26" spans="1:19" ht="19.5" x14ac:dyDescent="0.3">
      <c r="A26" s="138" t="s">
        <v>80</v>
      </c>
      <c r="B26" s="144" t="s">
        <v>77</v>
      </c>
      <c r="C26" s="141">
        <v>37347</v>
      </c>
      <c r="D26" s="140">
        <v>-3</v>
      </c>
      <c r="E26" s="14">
        <v>41</v>
      </c>
      <c r="F26" s="14">
        <v>38</v>
      </c>
      <c r="G26" s="15">
        <f>SUM(E26:F26)</f>
        <v>79</v>
      </c>
      <c r="H26" s="16">
        <f>SUM(G26-D26)</f>
        <v>82</v>
      </c>
      <c r="I26" s="17">
        <v>37</v>
      </c>
      <c r="J26" s="14">
        <v>38</v>
      </c>
      <c r="K26" s="15">
        <f>SUM(I26:J26)</f>
        <v>75</v>
      </c>
      <c r="L26" s="18">
        <f>+(K26-D26)</f>
        <v>78</v>
      </c>
      <c r="M26" s="17" t="s">
        <v>11</v>
      </c>
      <c r="N26" s="14" t="s">
        <v>11</v>
      </c>
      <c r="O26" s="14" t="s">
        <v>11</v>
      </c>
      <c r="P26" s="18" t="s">
        <v>11</v>
      </c>
      <c r="Q26" s="75" t="s">
        <v>11</v>
      </c>
      <c r="R26" s="202" t="s">
        <v>11</v>
      </c>
    </row>
    <row r="27" spans="1:19" ht="19.5" x14ac:dyDescent="0.3">
      <c r="A27" s="138" t="s">
        <v>79</v>
      </c>
      <c r="B27" s="144" t="s">
        <v>77</v>
      </c>
      <c r="C27" s="141">
        <v>37137</v>
      </c>
      <c r="D27" s="140">
        <v>-1</v>
      </c>
      <c r="E27" s="14">
        <v>38</v>
      </c>
      <c r="F27" s="14">
        <v>36</v>
      </c>
      <c r="G27" s="15">
        <f>SUM(E27:F27)</f>
        <v>74</v>
      </c>
      <c r="H27" s="16">
        <f>SUM(G27-D27)</f>
        <v>75</v>
      </c>
      <c r="I27" s="17">
        <v>44</v>
      </c>
      <c r="J27" s="14">
        <v>39</v>
      </c>
      <c r="K27" s="15">
        <f>SUM(I27:J27)</f>
        <v>83</v>
      </c>
      <c r="L27" s="18">
        <f>+(K27-D27)</f>
        <v>84</v>
      </c>
      <c r="M27" s="17" t="s">
        <v>11</v>
      </c>
      <c r="N27" s="14" t="s">
        <v>11</v>
      </c>
      <c r="O27" s="14" t="s">
        <v>11</v>
      </c>
      <c r="P27" s="18" t="s">
        <v>11</v>
      </c>
      <c r="Q27" s="75" t="s">
        <v>11</v>
      </c>
      <c r="R27" s="202" t="s">
        <v>11</v>
      </c>
    </row>
    <row r="28" spans="1:19" ht="19.5" x14ac:dyDescent="0.3">
      <c r="A28" s="203" t="s">
        <v>87</v>
      </c>
      <c r="B28" s="144" t="s">
        <v>101</v>
      </c>
      <c r="C28" s="141">
        <v>37996</v>
      </c>
      <c r="D28" s="201" t="s">
        <v>11</v>
      </c>
      <c r="E28" s="14" t="s">
        <v>11</v>
      </c>
      <c r="F28" s="14" t="s">
        <v>11</v>
      </c>
      <c r="G28" s="14" t="s">
        <v>11</v>
      </c>
      <c r="H28" s="18" t="s">
        <v>11</v>
      </c>
      <c r="I28" s="17" t="s">
        <v>11</v>
      </c>
      <c r="J28" s="14" t="s">
        <v>11</v>
      </c>
      <c r="K28" s="14" t="s">
        <v>11</v>
      </c>
      <c r="L28" s="18" t="s">
        <v>11</v>
      </c>
      <c r="M28" s="17" t="s">
        <v>11</v>
      </c>
      <c r="N28" s="14" t="s">
        <v>11</v>
      </c>
      <c r="O28" s="14" t="s">
        <v>11</v>
      </c>
      <c r="P28" s="18" t="s">
        <v>11</v>
      </c>
      <c r="Q28" s="75" t="s">
        <v>11</v>
      </c>
      <c r="R28" s="202" t="s">
        <v>11</v>
      </c>
    </row>
    <row r="29" spans="1:19" ht="20.25" thickBot="1" x14ac:dyDescent="0.35">
      <c r="A29" s="138" t="s">
        <v>85</v>
      </c>
      <c r="B29" s="145" t="s">
        <v>86</v>
      </c>
      <c r="C29" s="142">
        <v>37832</v>
      </c>
      <c r="D29" s="140">
        <v>0</v>
      </c>
      <c r="E29" s="14">
        <v>43</v>
      </c>
      <c r="F29" s="14">
        <v>37</v>
      </c>
      <c r="G29" s="15">
        <f>SUM(E29:F29)</f>
        <v>80</v>
      </c>
      <c r="H29" s="16">
        <f>SUM(G29-D29)</f>
        <v>80</v>
      </c>
      <c r="I29" s="17">
        <v>36</v>
      </c>
      <c r="J29" s="14">
        <v>37</v>
      </c>
      <c r="K29" s="15">
        <f>SUM(I29:J29)</f>
        <v>73</v>
      </c>
      <c r="L29" s="18">
        <f>+(K29-D29)</f>
        <v>73</v>
      </c>
      <c r="M29" s="17" t="s">
        <v>5</v>
      </c>
      <c r="N29" s="14" t="s">
        <v>301</v>
      </c>
      <c r="O29" s="15" t="s">
        <v>56</v>
      </c>
      <c r="P29" s="18" t="s">
        <v>11</v>
      </c>
      <c r="Q29" s="75" t="s">
        <v>11</v>
      </c>
      <c r="R29" s="202" t="s">
        <v>11</v>
      </c>
    </row>
    <row r="30" spans="1:19" x14ac:dyDescent="0.25">
      <c r="B30" s="2"/>
      <c r="C30" s="1"/>
      <c r="D30" s="1"/>
      <c r="E30" s="1"/>
      <c r="F30" s="1"/>
      <c r="G30" s="1"/>
      <c r="H30" s="1"/>
    </row>
    <row r="31" spans="1:19" ht="23.25" x14ac:dyDescent="0.35">
      <c r="A31" s="297" t="str">
        <f>A1</f>
        <v>MAR DEL PLATA GOLF CLUB - CANCHA VIEJA -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</row>
    <row r="32" spans="1:19" ht="29.25" x14ac:dyDescent="0.4">
      <c r="A32" s="296" t="str">
        <f>A2</f>
        <v>VIII COPA GRAN MAESTRO</v>
      </c>
      <c r="B32" s="296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</row>
    <row r="33" spans="1:21" x14ac:dyDescent="0.25">
      <c r="A33" s="298" t="s">
        <v>8</v>
      </c>
      <c r="B33" s="298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</row>
    <row r="34" spans="1:21" ht="26.25" x14ac:dyDescent="0.4">
      <c r="A34" s="299" t="s">
        <v>12</v>
      </c>
      <c r="B34" s="299"/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</row>
    <row r="35" spans="1:21" ht="19.5" x14ac:dyDescent="0.3">
      <c r="A35" s="300" t="s">
        <v>44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</row>
    <row r="36" spans="1:21" x14ac:dyDescent="0.25">
      <c r="A36" s="301" t="str">
        <f>A6</f>
        <v>15; 16 Y 17 DE JULIO DE 2024</v>
      </c>
      <c r="B36" s="301"/>
      <c r="C36" s="301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</row>
    <row r="37" spans="1:21" ht="20.25" thickBot="1" x14ac:dyDescent="0.35">
      <c r="A37" s="5"/>
      <c r="B37" s="77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21" ht="20.25" thickBot="1" x14ac:dyDescent="0.35">
      <c r="A38" s="302" t="s">
        <v>200</v>
      </c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303"/>
      <c r="R38" s="304"/>
    </row>
    <row r="39" spans="1:21" ht="20.25" thickBot="1" x14ac:dyDescent="0.35">
      <c r="C39" s="1"/>
      <c r="D39" s="1"/>
      <c r="E39" s="287" t="s">
        <v>47</v>
      </c>
      <c r="F39" s="288"/>
      <c r="G39" s="288"/>
      <c r="H39" s="289"/>
      <c r="I39" s="290" t="s">
        <v>48</v>
      </c>
      <c r="J39" s="291"/>
      <c r="K39" s="291"/>
      <c r="L39" s="292"/>
      <c r="M39" s="293" t="s">
        <v>49</v>
      </c>
      <c r="N39" s="294"/>
      <c r="O39" s="294"/>
      <c r="P39" s="295"/>
    </row>
    <row r="40" spans="1:21" s="84" customFormat="1" ht="20.25" thickBot="1" x14ac:dyDescent="0.35">
      <c r="A40" s="4" t="s">
        <v>6</v>
      </c>
      <c r="B40" s="78" t="s">
        <v>10</v>
      </c>
      <c r="C40" s="24" t="s">
        <v>20</v>
      </c>
      <c r="D40" s="85" t="s">
        <v>1</v>
      </c>
      <c r="E40" s="25" t="s">
        <v>2</v>
      </c>
      <c r="F40" s="25" t="s">
        <v>3</v>
      </c>
      <c r="G40" s="25" t="s">
        <v>4</v>
      </c>
      <c r="H40" s="25" t="s">
        <v>5</v>
      </c>
      <c r="I40" s="26" t="s">
        <v>2</v>
      </c>
      <c r="J40" s="26" t="s">
        <v>3</v>
      </c>
      <c r="K40" s="26" t="s">
        <v>4</v>
      </c>
      <c r="L40" s="26" t="s">
        <v>5</v>
      </c>
      <c r="M40" s="27" t="s">
        <v>2</v>
      </c>
      <c r="N40" s="27" t="s">
        <v>3</v>
      </c>
      <c r="O40" s="27" t="s">
        <v>4</v>
      </c>
      <c r="P40" s="27" t="s">
        <v>5</v>
      </c>
      <c r="Q40" s="408" t="s">
        <v>11</v>
      </c>
      <c r="R40" s="11" t="s">
        <v>14</v>
      </c>
      <c r="S40" s="1"/>
      <c r="T40" s="1"/>
      <c r="U40" s="1"/>
    </row>
    <row r="41" spans="1:21" ht="20.25" thickBot="1" x14ac:dyDescent="0.35">
      <c r="A41" s="187" t="s">
        <v>113</v>
      </c>
      <c r="B41" s="144" t="s">
        <v>102</v>
      </c>
      <c r="C41" s="141">
        <v>39283</v>
      </c>
      <c r="D41" s="86">
        <v>1</v>
      </c>
      <c r="E41" s="14">
        <v>35</v>
      </c>
      <c r="F41" s="14">
        <v>34</v>
      </c>
      <c r="G41" s="15">
        <f>SUM(E41:F41)</f>
        <v>69</v>
      </c>
      <c r="H41" s="16">
        <f>SUM(G41-D41)</f>
        <v>68</v>
      </c>
      <c r="I41" s="17">
        <v>36</v>
      </c>
      <c r="J41" s="14">
        <v>38</v>
      </c>
      <c r="K41" s="15">
        <f>SUM(I41:J41)</f>
        <v>74</v>
      </c>
      <c r="L41" s="18">
        <f>+(K41-D41)</f>
        <v>73</v>
      </c>
      <c r="M41" s="17">
        <v>39</v>
      </c>
      <c r="N41" s="14">
        <v>37</v>
      </c>
      <c r="O41" s="15">
        <f>SUM(M41:N41)</f>
        <v>76</v>
      </c>
      <c r="P41" s="18">
        <f>+(O41-D41)</f>
        <v>75</v>
      </c>
      <c r="Q41" s="75" t="s">
        <v>11</v>
      </c>
      <c r="R41" s="394">
        <f>+G41+K41+O41</f>
        <v>219</v>
      </c>
      <c r="S41" s="74" t="s">
        <v>17</v>
      </c>
    </row>
    <row r="42" spans="1:21" ht="20.25" thickBot="1" x14ac:dyDescent="0.35">
      <c r="A42" s="187" t="s">
        <v>111</v>
      </c>
      <c r="B42" s="144" t="s">
        <v>86</v>
      </c>
      <c r="C42" s="141">
        <v>38986</v>
      </c>
      <c r="D42" s="86">
        <v>0</v>
      </c>
      <c r="E42" s="14">
        <v>33</v>
      </c>
      <c r="F42" s="14">
        <v>43</v>
      </c>
      <c r="G42" s="15">
        <f>SUM(E42:F42)</f>
        <v>76</v>
      </c>
      <c r="H42" s="16">
        <f>SUM(G42-D42)</f>
        <v>76</v>
      </c>
      <c r="I42" s="17">
        <v>34</v>
      </c>
      <c r="J42" s="14">
        <v>35</v>
      </c>
      <c r="K42" s="15">
        <f>SUM(I42:J42)</f>
        <v>69</v>
      </c>
      <c r="L42" s="18">
        <f>+(K42-D42)</f>
        <v>69</v>
      </c>
      <c r="M42" s="17">
        <v>37</v>
      </c>
      <c r="N42" s="14">
        <v>39</v>
      </c>
      <c r="O42" s="15">
        <f>SUM(M42:N42)</f>
        <v>76</v>
      </c>
      <c r="P42" s="18">
        <f>+(O42-D42)</f>
        <v>76</v>
      </c>
      <c r="Q42" s="75" t="s">
        <v>11</v>
      </c>
      <c r="R42" s="394">
        <f>+G42+K42+O42</f>
        <v>221</v>
      </c>
      <c r="S42" s="74" t="s">
        <v>18</v>
      </c>
    </row>
    <row r="43" spans="1:21" ht="20.25" thickBot="1" x14ac:dyDescent="0.35">
      <c r="A43" s="187" t="s">
        <v>41</v>
      </c>
      <c r="B43" s="144" t="s">
        <v>106</v>
      </c>
      <c r="C43" s="141">
        <v>38821</v>
      </c>
      <c r="D43" s="86">
        <v>1</v>
      </c>
      <c r="E43" s="14">
        <v>41</v>
      </c>
      <c r="F43" s="14">
        <v>37</v>
      </c>
      <c r="G43" s="15">
        <f>SUM(E43:F43)</f>
        <v>78</v>
      </c>
      <c r="H43" s="16">
        <f>SUM(G43-D43)</f>
        <v>77</v>
      </c>
      <c r="I43" s="17">
        <v>35</v>
      </c>
      <c r="J43" s="14">
        <v>41</v>
      </c>
      <c r="K43" s="15">
        <f>SUM(I43:J43)</f>
        <v>76</v>
      </c>
      <c r="L43" s="18">
        <f>+(K43-D43)</f>
        <v>75</v>
      </c>
      <c r="M43" s="17">
        <v>37</v>
      </c>
      <c r="N43" s="14">
        <v>40</v>
      </c>
      <c r="O43" s="15">
        <f>SUM(M43:N43)</f>
        <v>77</v>
      </c>
      <c r="P43" s="18">
        <f>+(O43-D43)</f>
        <v>76</v>
      </c>
      <c r="Q43" s="75" t="s">
        <v>11</v>
      </c>
      <c r="R43" s="19">
        <f>+G43+K43+O43</f>
        <v>231</v>
      </c>
      <c r="S43" s="74" t="s">
        <v>50</v>
      </c>
    </row>
    <row r="44" spans="1:21" ht="20.25" thickBot="1" x14ac:dyDescent="0.35">
      <c r="A44" s="397" t="s">
        <v>108</v>
      </c>
      <c r="B44" s="144" t="s">
        <v>86</v>
      </c>
      <c r="C44" s="141">
        <v>38257</v>
      </c>
      <c r="D44" s="86">
        <v>1</v>
      </c>
      <c r="E44" s="14">
        <v>38</v>
      </c>
      <c r="F44" s="14">
        <v>39</v>
      </c>
      <c r="G44" s="15">
        <f>SUM(E44:F44)</f>
        <v>77</v>
      </c>
      <c r="H44" s="16">
        <f>SUM(G44-D44)</f>
        <v>76</v>
      </c>
      <c r="I44" s="17">
        <v>39</v>
      </c>
      <c r="J44" s="14">
        <v>37</v>
      </c>
      <c r="K44" s="15">
        <f>SUM(I44:J44)</f>
        <v>76</v>
      </c>
      <c r="L44" s="18">
        <f>+(K44-D44)</f>
        <v>75</v>
      </c>
      <c r="M44" s="17">
        <v>38</v>
      </c>
      <c r="N44" s="14">
        <v>40</v>
      </c>
      <c r="O44" s="15">
        <f>SUM(M44:N44)</f>
        <v>78</v>
      </c>
      <c r="P44" s="18">
        <f>+(O44-D44)</f>
        <v>77</v>
      </c>
      <c r="Q44" s="75" t="s">
        <v>11</v>
      </c>
      <c r="R44" s="19">
        <f>+G44+K44+O44</f>
        <v>231</v>
      </c>
      <c r="S44" s="74" t="s">
        <v>51</v>
      </c>
    </row>
    <row r="45" spans="1:21" ht="19.5" x14ac:dyDescent="0.3">
      <c r="A45" s="187" t="s">
        <v>109</v>
      </c>
      <c r="B45" s="144" t="s">
        <v>86</v>
      </c>
      <c r="C45" s="141">
        <v>38873</v>
      </c>
      <c r="D45" s="86">
        <v>1</v>
      </c>
      <c r="E45" s="14">
        <v>38</v>
      </c>
      <c r="F45" s="14">
        <v>38</v>
      </c>
      <c r="G45" s="15">
        <f>SUM(E45:F45)</f>
        <v>76</v>
      </c>
      <c r="H45" s="16">
        <f>SUM(G45-D45)</f>
        <v>75</v>
      </c>
      <c r="I45" s="17">
        <v>42</v>
      </c>
      <c r="J45" s="14">
        <v>40</v>
      </c>
      <c r="K45" s="15">
        <f>SUM(I45:J45)</f>
        <v>82</v>
      </c>
      <c r="L45" s="18">
        <f>+(K45-D45)</f>
        <v>81</v>
      </c>
      <c r="M45" s="17">
        <v>35</v>
      </c>
      <c r="N45" s="14">
        <v>39</v>
      </c>
      <c r="O45" s="15">
        <f>SUM(M45:N45)</f>
        <v>74</v>
      </c>
      <c r="P45" s="18">
        <f>+(O45-D45)</f>
        <v>73</v>
      </c>
      <c r="Q45" s="75" t="s">
        <v>11</v>
      </c>
      <c r="R45" s="19">
        <f>+G45+K45+O45</f>
        <v>232</v>
      </c>
    </row>
    <row r="46" spans="1:21" ht="19.5" x14ac:dyDescent="0.3">
      <c r="A46" s="187" t="s">
        <v>39</v>
      </c>
      <c r="B46" s="144" t="s">
        <v>115</v>
      </c>
      <c r="C46" s="141">
        <v>38989</v>
      </c>
      <c r="D46" s="86">
        <v>3</v>
      </c>
      <c r="E46" s="14">
        <v>37</v>
      </c>
      <c r="F46" s="14">
        <v>43</v>
      </c>
      <c r="G46" s="15">
        <f>SUM(E46:F46)</f>
        <v>80</v>
      </c>
      <c r="H46" s="16">
        <f>SUM(G46-D46)</f>
        <v>77</v>
      </c>
      <c r="I46" s="17">
        <v>40</v>
      </c>
      <c r="J46" s="14">
        <v>39</v>
      </c>
      <c r="K46" s="15">
        <f>SUM(I46:J46)</f>
        <v>79</v>
      </c>
      <c r="L46" s="18">
        <f>+(K46-D46)</f>
        <v>76</v>
      </c>
      <c r="M46" s="17">
        <v>42</v>
      </c>
      <c r="N46" s="14">
        <v>38</v>
      </c>
      <c r="O46" s="15">
        <f>SUM(M46:N46)</f>
        <v>80</v>
      </c>
      <c r="P46" s="18">
        <f>+(O46-D46)</f>
        <v>77</v>
      </c>
      <c r="Q46" s="75" t="s">
        <v>11</v>
      </c>
      <c r="R46" s="19">
        <f>+G46+K46+O46</f>
        <v>239</v>
      </c>
    </row>
    <row r="47" spans="1:21" ht="19.5" x14ac:dyDescent="0.3">
      <c r="A47" s="397" t="s">
        <v>42</v>
      </c>
      <c r="B47" s="144" t="s">
        <v>90</v>
      </c>
      <c r="C47" s="141">
        <v>38411</v>
      </c>
      <c r="D47" s="86">
        <v>5</v>
      </c>
      <c r="E47" s="14">
        <v>38</v>
      </c>
      <c r="F47" s="14">
        <v>37</v>
      </c>
      <c r="G47" s="15">
        <f>SUM(E47:F47)</f>
        <v>75</v>
      </c>
      <c r="H47" s="16">
        <f>SUM(G47-D47)</f>
        <v>70</v>
      </c>
      <c r="I47" s="17">
        <v>47</v>
      </c>
      <c r="J47" s="14">
        <v>36</v>
      </c>
      <c r="K47" s="15">
        <f>SUM(I47:J47)</f>
        <v>83</v>
      </c>
      <c r="L47" s="18">
        <f>+(K47-D47)</f>
        <v>78</v>
      </c>
      <c r="M47" s="17">
        <v>44</v>
      </c>
      <c r="N47" s="14">
        <v>41</v>
      </c>
      <c r="O47" s="15">
        <f>SUM(M47:N47)</f>
        <v>85</v>
      </c>
      <c r="P47" s="18">
        <f>+(O47-D47)</f>
        <v>80</v>
      </c>
      <c r="Q47" s="75" t="s">
        <v>11</v>
      </c>
      <c r="R47" s="19">
        <f>+G47+K47+O47</f>
        <v>243</v>
      </c>
    </row>
    <row r="48" spans="1:21" ht="19.5" x14ac:dyDescent="0.3">
      <c r="A48" s="397" t="s">
        <v>107</v>
      </c>
      <c r="B48" s="144" t="s">
        <v>77</v>
      </c>
      <c r="C48" s="141">
        <v>37876</v>
      </c>
      <c r="D48" s="86">
        <v>5</v>
      </c>
      <c r="E48" s="14">
        <v>38</v>
      </c>
      <c r="F48" s="14">
        <v>42</v>
      </c>
      <c r="G48" s="15">
        <f>SUM(E48:F48)</f>
        <v>80</v>
      </c>
      <c r="H48" s="16">
        <f>SUM(G48-D48)</f>
        <v>75</v>
      </c>
      <c r="I48" s="17">
        <v>41</v>
      </c>
      <c r="J48" s="14">
        <v>43</v>
      </c>
      <c r="K48" s="15">
        <f>SUM(I48:J48)</f>
        <v>84</v>
      </c>
      <c r="L48" s="18">
        <f>+(K48-D48)</f>
        <v>79</v>
      </c>
      <c r="M48" s="17">
        <v>41</v>
      </c>
      <c r="N48" s="14">
        <v>40</v>
      </c>
      <c r="O48" s="15">
        <f>SUM(M48:N48)</f>
        <v>81</v>
      </c>
      <c r="P48" s="18">
        <f>+(O48-D48)</f>
        <v>76</v>
      </c>
      <c r="Q48" s="75" t="s">
        <v>11</v>
      </c>
      <c r="R48" s="19">
        <f>+G48+K48+O48</f>
        <v>245</v>
      </c>
    </row>
    <row r="49" spans="1:18" ht="19.5" x14ac:dyDescent="0.3">
      <c r="A49" s="187" t="s">
        <v>114</v>
      </c>
      <c r="B49" s="144" t="s">
        <v>116</v>
      </c>
      <c r="C49" s="141">
        <v>39286</v>
      </c>
      <c r="D49" s="86">
        <v>3</v>
      </c>
      <c r="E49" s="14">
        <v>44</v>
      </c>
      <c r="F49" s="14">
        <v>43</v>
      </c>
      <c r="G49" s="15">
        <f>SUM(E49:F49)</f>
        <v>87</v>
      </c>
      <c r="H49" s="16">
        <f>SUM(G49-D49)</f>
        <v>84</v>
      </c>
      <c r="I49" s="17">
        <v>38</v>
      </c>
      <c r="J49" s="14">
        <v>40</v>
      </c>
      <c r="K49" s="15">
        <f>SUM(I49:J49)</f>
        <v>78</v>
      </c>
      <c r="L49" s="18">
        <f>+(K49-D49)</f>
        <v>75</v>
      </c>
      <c r="M49" s="17">
        <v>40</v>
      </c>
      <c r="N49" s="14">
        <v>43</v>
      </c>
      <c r="O49" s="15">
        <f>SUM(M49:N49)</f>
        <v>83</v>
      </c>
      <c r="P49" s="18">
        <f>+(O49-D49)</f>
        <v>80</v>
      </c>
      <c r="Q49" s="75" t="s">
        <v>11</v>
      </c>
      <c r="R49" s="19">
        <f>+G49+K49+O49</f>
        <v>248</v>
      </c>
    </row>
    <row r="50" spans="1:18" ht="19.5" x14ac:dyDescent="0.3">
      <c r="A50" s="187" t="s">
        <v>38</v>
      </c>
      <c r="B50" s="144" t="s">
        <v>106</v>
      </c>
      <c r="C50" s="141">
        <v>38803</v>
      </c>
      <c r="D50" s="86">
        <v>5</v>
      </c>
      <c r="E50" s="14">
        <v>41</v>
      </c>
      <c r="F50" s="14">
        <v>43</v>
      </c>
      <c r="G50" s="15">
        <f>SUM(E50:F50)</f>
        <v>84</v>
      </c>
      <c r="H50" s="16">
        <f>SUM(G50-D50)</f>
        <v>79</v>
      </c>
      <c r="I50" s="17">
        <v>39</v>
      </c>
      <c r="J50" s="14">
        <v>42</v>
      </c>
      <c r="K50" s="15">
        <f>SUM(I50:J50)</f>
        <v>81</v>
      </c>
      <c r="L50" s="18">
        <f>+(K50-D50)</f>
        <v>76</v>
      </c>
      <c r="M50" s="17">
        <v>39</v>
      </c>
      <c r="N50" s="14">
        <v>45</v>
      </c>
      <c r="O50" s="15">
        <f>SUM(M50:N50)</f>
        <v>84</v>
      </c>
      <c r="P50" s="18">
        <f>+(O50-D50)</f>
        <v>79</v>
      </c>
      <c r="Q50" s="75" t="s">
        <v>11</v>
      </c>
      <c r="R50" s="19">
        <f>+G50+K50+O50</f>
        <v>249</v>
      </c>
    </row>
    <row r="51" spans="1:18" ht="19.5" x14ac:dyDescent="0.3">
      <c r="A51" s="187" t="s">
        <v>110</v>
      </c>
      <c r="B51" s="144" t="s">
        <v>90</v>
      </c>
      <c r="C51" s="141">
        <v>38885</v>
      </c>
      <c r="D51" s="86">
        <v>6</v>
      </c>
      <c r="E51" s="14">
        <v>46</v>
      </c>
      <c r="F51" s="14">
        <v>43</v>
      </c>
      <c r="G51" s="15">
        <f>SUM(E51:F51)</f>
        <v>89</v>
      </c>
      <c r="H51" s="16">
        <f>SUM(G51-D51)</f>
        <v>83</v>
      </c>
      <c r="I51" s="17">
        <v>42</v>
      </c>
      <c r="J51" s="14">
        <v>39</v>
      </c>
      <c r="K51" s="15">
        <f>SUM(I51:J51)</f>
        <v>81</v>
      </c>
      <c r="L51" s="18">
        <f>+(K51-D51)</f>
        <v>75</v>
      </c>
      <c r="M51" s="17">
        <v>40</v>
      </c>
      <c r="N51" s="14">
        <v>45</v>
      </c>
      <c r="O51" s="15">
        <f>SUM(M51:N51)</f>
        <v>85</v>
      </c>
      <c r="P51" s="18">
        <f>+(O51-D51)</f>
        <v>79</v>
      </c>
      <c r="Q51" s="75" t="s">
        <v>11</v>
      </c>
      <c r="R51" s="19">
        <f>+G51+K51+O51</f>
        <v>255</v>
      </c>
    </row>
    <row r="52" spans="1:18" ht="19.5" x14ac:dyDescent="0.3">
      <c r="A52" s="187" t="s">
        <v>40</v>
      </c>
      <c r="B52" s="144" t="s">
        <v>77</v>
      </c>
      <c r="C52" s="141">
        <v>39177</v>
      </c>
      <c r="D52" s="86">
        <v>16</v>
      </c>
      <c r="E52" s="14">
        <v>51</v>
      </c>
      <c r="F52" s="14">
        <v>46</v>
      </c>
      <c r="G52" s="15">
        <f>SUM(E52:F52)</f>
        <v>97</v>
      </c>
      <c r="H52" s="16">
        <f>SUM(G52-D52)</f>
        <v>81</v>
      </c>
      <c r="I52" s="17">
        <v>49</v>
      </c>
      <c r="J52" s="14">
        <v>48</v>
      </c>
      <c r="K52" s="15">
        <f>SUM(I52:J52)</f>
        <v>97</v>
      </c>
      <c r="L52" s="18">
        <f>+(K52-D52)</f>
        <v>81</v>
      </c>
      <c r="M52" s="17">
        <v>45</v>
      </c>
      <c r="N52" s="14">
        <v>47</v>
      </c>
      <c r="O52" s="15">
        <f>SUM(M52:N52)</f>
        <v>92</v>
      </c>
      <c r="P52" s="18">
        <f>+(O52-D52)</f>
        <v>76</v>
      </c>
      <c r="Q52" s="75" t="s">
        <v>11</v>
      </c>
      <c r="R52" s="19">
        <f>+G52+K52+O52</f>
        <v>286</v>
      </c>
    </row>
    <row r="53" spans="1:18" ht="19.5" x14ac:dyDescent="0.3">
      <c r="A53" s="187" t="s">
        <v>112</v>
      </c>
      <c r="B53" s="144" t="s">
        <v>77</v>
      </c>
      <c r="C53" s="141">
        <v>38987</v>
      </c>
      <c r="D53" s="86">
        <v>46</v>
      </c>
      <c r="E53" s="14">
        <v>60</v>
      </c>
      <c r="F53" s="14">
        <v>58</v>
      </c>
      <c r="G53" s="15">
        <f>SUM(E53:F53)</f>
        <v>118</v>
      </c>
      <c r="H53" s="16">
        <f>SUM(G53-D53)</f>
        <v>72</v>
      </c>
      <c r="I53" s="17">
        <v>61</v>
      </c>
      <c r="J53" s="14">
        <v>60</v>
      </c>
      <c r="K53" s="15">
        <f>SUM(I53:J53)</f>
        <v>121</v>
      </c>
      <c r="L53" s="18">
        <f>+(K53-D53)</f>
        <v>75</v>
      </c>
      <c r="M53" s="17">
        <v>61</v>
      </c>
      <c r="N53" s="14">
        <v>67</v>
      </c>
      <c r="O53" s="15">
        <f>SUM(M53:N53)</f>
        <v>128</v>
      </c>
      <c r="P53" s="18">
        <f>+(O53-D53)</f>
        <v>82</v>
      </c>
      <c r="Q53" s="75" t="s">
        <v>11</v>
      </c>
      <c r="R53" s="19">
        <f>+G53+K53+O53</f>
        <v>367</v>
      </c>
    </row>
    <row r="54" spans="1:18" ht="20.25" thickBot="1" x14ac:dyDescent="0.35">
      <c r="A54" s="398" t="s">
        <v>105</v>
      </c>
      <c r="B54" s="145" t="s">
        <v>106</v>
      </c>
      <c r="C54" s="142">
        <v>37495</v>
      </c>
      <c r="D54" s="189">
        <v>1</v>
      </c>
      <c r="E54" s="190">
        <v>44</v>
      </c>
      <c r="F54" s="190">
        <v>38</v>
      </c>
      <c r="G54" s="191">
        <f>SUM(E54:F54)</f>
        <v>82</v>
      </c>
      <c r="H54" s="192">
        <f>SUM(G54-D54)</f>
        <v>81</v>
      </c>
      <c r="I54" s="193">
        <v>38</v>
      </c>
      <c r="J54" s="190">
        <v>40</v>
      </c>
      <c r="K54" s="191">
        <f>SUM(I54:J54)</f>
        <v>78</v>
      </c>
      <c r="L54" s="194">
        <f>+(K54-D54)</f>
        <v>77</v>
      </c>
      <c r="M54" s="193" t="s">
        <v>11</v>
      </c>
      <c r="N54" s="190" t="s">
        <v>11</v>
      </c>
      <c r="O54" s="190" t="s">
        <v>11</v>
      </c>
      <c r="P54" s="194" t="s">
        <v>11</v>
      </c>
      <c r="Q54" s="195" t="s">
        <v>11</v>
      </c>
      <c r="R54" s="399" t="s">
        <v>11</v>
      </c>
    </row>
    <row r="55" spans="1:18" x14ac:dyDescent="0.25">
      <c r="B55" s="1"/>
      <c r="C55" s="1"/>
      <c r="D55" s="1"/>
      <c r="E55" s="1"/>
      <c r="F55" s="1"/>
      <c r="G55" s="1"/>
      <c r="H55" s="1"/>
    </row>
    <row r="56" spans="1:18" x14ac:dyDescent="0.25">
      <c r="B56" s="1"/>
      <c r="C56" s="1"/>
      <c r="D56" s="1"/>
      <c r="E56" s="1"/>
      <c r="F56" s="1"/>
      <c r="G56" s="1"/>
      <c r="H56" s="1"/>
    </row>
    <row r="57" spans="1:18" x14ac:dyDescent="0.25">
      <c r="B57" s="1"/>
      <c r="C57" s="1"/>
      <c r="D57" s="1"/>
      <c r="E57" s="1"/>
      <c r="F57" s="1"/>
      <c r="G57" s="1"/>
      <c r="H57" s="1"/>
    </row>
    <row r="58" spans="1:18" x14ac:dyDescent="0.25">
      <c r="B58" s="1"/>
      <c r="C58" s="1"/>
      <c r="D58" s="1"/>
      <c r="E58" s="1"/>
      <c r="F58" s="1"/>
      <c r="G58" s="1"/>
      <c r="H58" s="1"/>
    </row>
    <row r="59" spans="1:18" x14ac:dyDescent="0.25">
      <c r="B59" s="1"/>
      <c r="C59" s="1"/>
      <c r="D59" s="1"/>
      <c r="E59" s="1"/>
      <c r="F59" s="1"/>
      <c r="G59" s="1"/>
      <c r="H59" s="1"/>
    </row>
    <row r="60" spans="1:18" x14ac:dyDescent="0.25">
      <c r="B60" s="1"/>
      <c r="C60" s="1"/>
      <c r="D60" s="1"/>
      <c r="E60" s="1"/>
      <c r="F60" s="1"/>
      <c r="G60" s="1"/>
      <c r="H60" s="1"/>
    </row>
    <row r="61" spans="1:18" x14ac:dyDescent="0.25">
      <c r="B61" s="1"/>
      <c r="C61" s="1"/>
      <c r="D61" s="1"/>
      <c r="E61" s="1"/>
      <c r="F61" s="1"/>
      <c r="G61" s="1"/>
      <c r="H61" s="1"/>
    </row>
    <row r="62" spans="1:18" x14ac:dyDescent="0.25">
      <c r="B62" s="1"/>
      <c r="C62" s="1"/>
      <c r="D62" s="1"/>
      <c r="E62" s="1"/>
      <c r="F62" s="1"/>
      <c r="G62" s="1"/>
      <c r="H62" s="1"/>
    </row>
    <row r="63" spans="1:18" x14ac:dyDescent="0.25">
      <c r="B63" s="1"/>
      <c r="C63" s="1"/>
      <c r="D63" s="1"/>
      <c r="E63" s="1"/>
      <c r="F63" s="1"/>
      <c r="G63" s="1"/>
      <c r="H63" s="1"/>
    </row>
    <row r="64" spans="1:18" x14ac:dyDescent="0.25">
      <c r="B64" s="1"/>
      <c r="C64" s="1"/>
      <c r="D64" s="1"/>
      <c r="E64" s="1"/>
      <c r="F64" s="1"/>
      <c r="G64" s="1"/>
      <c r="H64" s="1"/>
    </row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</sheetData>
  <sortState xmlns:xlrd2="http://schemas.microsoft.com/office/spreadsheetml/2017/richdata2" ref="A41:R54">
    <sortCondition ref="R41:R54"/>
    <sortCondition ref="O41:O54"/>
    <sortCondition ref="K41:K54"/>
  </sortState>
  <mergeCells count="20">
    <mergeCell ref="A36:R36"/>
    <mergeCell ref="A38:R38"/>
    <mergeCell ref="E39:H39"/>
    <mergeCell ref="I39:L39"/>
    <mergeCell ref="M39:P39"/>
    <mergeCell ref="A31:R31"/>
    <mergeCell ref="A32:R32"/>
    <mergeCell ref="A33:R33"/>
    <mergeCell ref="A34:R34"/>
    <mergeCell ref="A35:R35"/>
    <mergeCell ref="M9:P9"/>
    <mergeCell ref="E9:H9"/>
    <mergeCell ref="I9:L9"/>
    <mergeCell ref="A8:R8"/>
    <mergeCell ref="A1:R1"/>
    <mergeCell ref="A2:R2"/>
    <mergeCell ref="A3:R3"/>
    <mergeCell ref="A4:R4"/>
    <mergeCell ref="A5:R5"/>
    <mergeCell ref="A6:R6"/>
  </mergeCells>
  <phoneticPr fontId="12" type="noConversion"/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6"/>
  <sheetViews>
    <sheetView zoomScale="85" zoomScaleNormal="85" workbookViewId="0">
      <selection sqref="A1:R1"/>
    </sheetView>
  </sheetViews>
  <sheetFormatPr baseColWidth="10" defaultRowHeight="18.75" x14ac:dyDescent="0.25"/>
  <cols>
    <col min="1" max="1" width="35.42578125" style="1" customWidth="1"/>
    <col min="2" max="2" width="8.85546875" style="69" bestFit="1" customWidth="1"/>
    <col min="3" max="3" width="12.42578125" style="6" customWidth="1"/>
    <col min="4" max="6" width="4.7109375" style="2" customWidth="1"/>
    <col min="7" max="7" width="6.28515625" style="2" customWidth="1"/>
    <col min="8" max="8" width="5.7109375" style="2" customWidth="1"/>
    <col min="9" max="10" width="4.7109375" style="1" customWidth="1"/>
    <col min="11" max="11" width="6.28515625" style="1" customWidth="1"/>
    <col min="12" max="12" width="5.7109375" style="1" customWidth="1"/>
    <col min="13" max="14" width="4.7109375" style="1" customWidth="1"/>
    <col min="15" max="15" width="6.28515625" style="1" customWidth="1"/>
    <col min="16" max="16" width="5.7109375" style="1" customWidth="1"/>
    <col min="17" max="17" width="6.85546875" style="1" customWidth="1"/>
    <col min="18" max="18" width="7.140625" style="1" customWidth="1"/>
    <col min="19" max="19" width="7.7109375" style="1" customWidth="1"/>
    <col min="20" max="20" width="10" style="1" bestFit="1" customWidth="1"/>
    <col min="21" max="21" width="11.42578125" style="1" customWidth="1"/>
    <col min="22" max="16384" width="11.42578125" style="1"/>
  </cols>
  <sheetData>
    <row r="1" spans="1:21" ht="23.25" x14ac:dyDescent="0.35">
      <c r="A1" s="297" t="str">
        <f>JUVENILES!A1</f>
        <v>MAR DEL PLATA GOLF CLUB - CANCHA VIEJA -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</row>
    <row r="2" spans="1:21" ht="29.25" x14ac:dyDescent="0.4">
      <c r="A2" s="296" t="str">
        <f>JUVENILES!A2</f>
        <v>VIII COPA GRAN MAESTRO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</row>
    <row r="3" spans="1:21" x14ac:dyDescent="0.25">
      <c r="A3" s="298" t="s">
        <v>8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</row>
    <row r="4" spans="1:21" ht="26.25" x14ac:dyDescent="0.4">
      <c r="A4" s="299" t="s">
        <v>12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</row>
    <row r="5" spans="1:21" ht="19.5" x14ac:dyDescent="0.3">
      <c r="A5" s="300" t="s">
        <v>44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</row>
    <row r="6" spans="1:21" x14ac:dyDescent="0.25">
      <c r="A6" s="301" t="str">
        <f>JUVENILES!A6</f>
        <v>15; 16 Y 17 DE JULIO DE 2024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</row>
    <row r="7" spans="1:21" ht="20.25" thickBot="1" x14ac:dyDescent="0.35">
      <c r="A7" s="5"/>
      <c r="B7" s="77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21" ht="20.25" thickBot="1" x14ac:dyDescent="0.35">
      <c r="A8" s="302" t="s">
        <v>52</v>
      </c>
      <c r="B8" s="303"/>
      <c r="C8" s="303"/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4"/>
    </row>
    <row r="9" spans="1:21" ht="20.25" thickBot="1" x14ac:dyDescent="0.35">
      <c r="B9" s="20"/>
      <c r="C9" s="1"/>
      <c r="D9" s="1"/>
      <c r="E9" s="305" t="s">
        <v>47</v>
      </c>
      <c r="F9" s="306"/>
      <c r="G9" s="306"/>
      <c r="H9" s="307"/>
      <c r="I9" s="308" t="s">
        <v>48</v>
      </c>
      <c r="J9" s="309"/>
      <c r="K9" s="309"/>
      <c r="L9" s="310"/>
      <c r="M9" s="293" t="s">
        <v>49</v>
      </c>
      <c r="N9" s="294"/>
      <c r="O9" s="294"/>
      <c r="P9" s="295"/>
    </row>
    <row r="10" spans="1:21" s="23" customFormat="1" ht="20.25" thickBot="1" x14ac:dyDescent="0.35">
      <c r="A10" s="4" t="s">
        <v>0</v>
      </c>
      <c r="B10" s="78" t="s">
        <v>10</v>
      </c>
      <c r="C10" s="24" t="s">
        <v>20</v>
      </c>
      <c r="D10" s="85" t="s">
        <v>1</v>
      </c>
      <c r="E10" s="25" t="s">
        <v>2</v>
      </c>
      <c r="F10" s="25" t="s">
        <v>3</v>
      </c>
      <c r="G10" s="25" t="s">
        <v>4</v>
      </c>
      <c r="H10" s="25" t="s">
        <v>5</v>
      </c>
      <c r="I10" s="26" t="s">
        <v>2</v>
      </c>
      <c r="J10" s="26" t="s">
        <v>3</v>
      </c>
      <c r="K10" s="26" t="s">
        <v>4</v>
      </c>
      <c r="L10" s="26" t="s">
        <v>5</v>
      </c>
      <c r="M10" s="27" t="s">
        <v>2</v>
      </c>
      <c r="N10" s="27" t="s">
        <v>3</v>
      </c>
      <c r="O10" s="27" t="s">
        <v>4</v>
      </c>
      <c r="P10" s="27" t="s">
        <v>5</v>
      </c>
      <c r="Q10" s="4" t="s">
        <v>15</v>
      </c>
      <c r="R10" s="11" t="s">
        <v>14</v>
      </c>
      <c r="S10" s="1"/>
      <c r="T10" s="1"/>
      <c r="U10" s="1"/>
    </row>
    <row r="11" spans="1:21" ht="20.25" thickBot="1" x14ac:dyDescent="0.35">
      <c r="A11" s="187" t="s">
        <v>37</v>
      </c>
      <c r="B11" s="144" t="s">
        <v>99</v>
      </c>
      <c r="C11" s="141">
        <v>39278</v>
      </c>
      <c r="D11" s="86">
        <v>-1</v>
      </c>
      <c r="E11" s="14">
        <v>36</v>
      </c>
      <c r="F11" s="14">
        <v>36</v>
      </c>
      <c r="G11" s="15">
        <f>SUM(E11:F11)</f>
        <v>72</v>
      </c>
      <c r="H11" s="16">
        <f>SUM(G11-D11)</f>
        <v>73</v>
      </c>
      <c r="I11" s="17">
        <v>36</v>
      </c>
      <c r="J11" s="14">
        <v>35</v>
      </c>
      <c r="K11" s="15">
        <f>SUM(I11:J11)</f>
        <v>71</v>
      </c>
      <c r="L11" s="18">
        <f>+(K11-D11)</f>
        <v>72</v>
      </c>
      <c r="M11" s="17">
        <v>37</v>
      </c>
      <c r="N11" s="14">
        <v>33</v>
      </c>
      <c r="O11" s="15">
        <f>SUM(M11:N11)</f>
        <v>70</v>
      </c>
      <c r="P11" s="18">
        <f>+(O11-D11)</f>
        <v>71</v>
      </c>
      <c r="Q11" s="75">
        <f>SUM(H11+L11+P11)</f>
        <v>216</v>
      </c>
      <c r="R11" s="394">
        <f>+G11+K11+O11</f>
        <v>213</v>
      </c>
      <c r="S11" s="74" t="s">
        <v>17</v>
      </c>
    </row>
    <row r="12" spans="1:21" ht="20.25" thickBot="1" x14ac:dyDescent="0.35">
      <c r="A12" s="187" t="s">
        <v>128</v>
      </c>
      <c r="B12" s="144" t="s">
        <v>86</v>
      </c>
      <c r="C12" s="141">
        <v>38922</v>
      </c>
      <c r="D12" s="86">
        <v>0</v>
      </c>
      <c r="E12" s="14">
        <v>38</v>
      </c>
      <c r="F12" s="14">
        <v>34</v>
      </c>
      <c r="G12" s="15">
        <f>SUM(E12:F12)</f>
        <v>72</v>
      </c>
      <c r="H12" s="16">
        <f>SUM(G12-D12)</f>
        <v>72</v>
      </c>
      <c r="I12" s="17">
        <v>36</v>
      </c>
      <c r="J12" s="14">
        <v>34</v>
      </c>
      <c r="K12" s="15">
        <f>SUM(I12:J12)</f>
        <v>70</v>
      </c>
      <c r="L12" s="18">
        <f>+(K12-D12)</f>
        <v>70</v>
      </c>
      <c r="M12" s="17">
        <v>36</v>
      </c>
      <c r="N12" s="14">
        <v>37</v>
      </c>
      <c r="O12" s="15">
        <f>SUM(M12:N12)</f>
        <v>73</v>
      </c>
      <c r="P12" s="18">
        <f>+(O12-D12)</f>
        <v>73</v>
      </c>
      <c r="Q12" s="75">
        <f>SUM(H12+L12+P12)</f>
        <v>215</v>
      </c>
      <c r="R12" s="394">
        <f>+G12+K12+O12</f>
        <v>215</v>
      </c>
      <c r="S12" s="74" t="s">
        <v>18</v>
      </c>
    </row>
    <row r="13" spans="1:21" ht="19.5" x14ac:dyDescent="0.3">
      <c r="A13" s="187" t="s">
        <v>125</v>
      </c>
      <c r="B13" s="144" t="s">
        <v>92</v>
      </c>
      <c r="C13" s="141">
        <v>38888</v>
      </c>
      <c r="D13" s="86">
        <v>-2</v>
      </c>
      <c r="E13" s="14">
        <v>39</v>
      </c>
      <c r="F13" s="14">
        <v>37</v>
      </c>
      <c r="G13" s="15">
        <f>SUM(E13:F13)</f>
        <v>76</v>
      </c>
      <c r="H13" s="16">
        <f>SUM(G13-D13)</f>
        <v>78</v>
      </c>
      <c r="I13" s="17">
        <v>33</v>
      </c>
      <c r="J13" s="14">
        <v>33</v>
      </c>
      <c r="K13" s="15">
        <f>SUM(I13:J13)</f>
        <v>66</v>
      </c>
      <c r="L13" s="18">
        <f>+(K13-D13)</f>
        <v>68</v>
      </c>
      <c r="M13" s="17">
        <v>35</v>
      </c>
      <c r="N13" s="14">
        <v>38</v>
      </c>
      <c r="O13" s="15">
        <f>SUM(M13:N13)</f>
        <v>73</v>
      </c>
      <c r="P13" s="18">
        <f>+(O13-D13)</f>
        <v>75</v>
      </c>
      <c r="Q13" s="75">
        <f>SUM(H13+L13+P13)</f>
        <v>221</v>
      </c>
      <c r="R13" s="19">
        <f>+G13+K13+O13</f>
        <v>215</v>
      </c>
    </row>
    <row r="14" spans="1:21" ht="19.5" x14ac:dyDescent="0.3">
      <c r="A14" s="187" t="s">
        <v>131</v>
      </c>
      <c r="B14" s="144" t="s">
        <v>90</v>
      </c>
      <c r="C14" s="141">
        <v>39105</v>
      </c>
      <c r="D14" s="86">
        <v>-2</v>
      </c>
      <c r="E14" s="14">
        <v>38</v>
      </c>
      <c r="F14" s="14">
        <v>36</v>
      </c>
      <c r="G14" s="15">
        <f>SUM(E14:F14)</f>
        <v>74</v>
      </c>
      <c r="H14" s="16">
        <f>SUM(G14-D14)</f>
        <v>76</v>
      </c>
      <c r="I14" s="17">
        <v>36</v>
      </c>
      <c r="J14" s="14">
        <v>36</v>
      </c>
      <c r="K14" s="15">
        <f>SUM(I14:J14)</f>
        <v>72</v>
      </c>
      <c r="L14" s="18">
        <f>+(K14-D14)</f>
        <v>74</v>
      </c>
      <c r="M14" s="17">
        <v>34</v>
      </c>
      <c r="N14" s="14">
        <v>39</v>
      </c>
      <c r="O14" s="15">
        <f>SUM(M14:N14)</f>
        <v>73</v>
      </c>
      <c r="P14" s="18">
        <f>+(O14-D14)</f>
        <v>75</v>
      </c>
      <c r="Q14" s="75">
        <f>SUM(H14+L14+P14)</f>
        <v>225</v>
      </c>
      <c r="R14" s="19">
        <f>+G14+K14+O14</f>
        <v>219</v>
      </c>
    </row>
    <row r="15" spans="1:21" ht="19.5" x14ac:dyDescent="0.3">
      <c r="A15" s="187" t="s">
        <v>123</v>
      </c>
      <c r="B15" s="144" t="s">
        <v>77</v>
      </c>
      <c r="C15" s="141">
        <v>38884</v>
      </c>
      <c r="D15" s="86">
        <v>-1</v>
      </c>
      <c r="E15" s="14">
        <v>39</v>
      </c>
      <c r="F15" s="14">
        <v>40</v>
      </c>
      <c r="G15" s="15">
        <f>SUM(E15:F15)</f>
        <v>79</v>
      </c>
      <c r="H15" s="16">
        <f>SUM(G15-D15)</f>
        <v>80</v>
      </c>
      <c r="I15" s="17">
        <v>36</v>
      </c>
      <c r="J15" s="14">
        <v>34</v>
      </c>
      <c r="K15" s="15">
        <f>SUM(I15:J15)</f>
        <v>70</v>
      </c>
      <c r="L15" s="18">
        <f>+(K15-D15)</f>
        <v>71</v>
      </c>
      <c r="M15" s="17">
        <v>37</v>
      </c>
      <c r="N15" s="14">
        <v>35</v>
      </c>
      <c r="O15" s="15">
        <f>SUM(M15:N15)</f>
        <v>72</v>
      </c>
      <c r="P15" s="18">
        <f>+(O15-D15)</f>
        <v>73</v>
      </c>
      <c r="Q15" s="75">
        <f>SUM(H15+L15+P15)</f>
        <v>224</v>
      </c>
      <c r="R15" s="19">
        <f>+G15+K15+O15</f>
        <v>221</v>
      </c>
    </row>
    <row r="16" spans="1:21" ht="19.5" x14ac:dyDescent="0.3">
      <c r="A16" s="187" t="s">
        <v>119</v>
      </c>
      <c r="B16" s="144" t="s">
        <v>143</v>
      </c>
      <c r="C16" s="141">
        <v>38835</v>
      </c>
      <c r="D16" s="86">
        <v>-3</v>
      </c>
      <c r="E16" s="14">
        <v>40</v>
      </c>
      <c r="F16" s="14">
        <v>40</v>
      </c>
      <c r="G16" s="15">
        <f>SUM(E16:F16)</f>
        <v>80</v>
      </c>
      <c r="H16" s="16">
        <f>SUM(G16-D16)</f>
        <v>83</v>
      </c>
      <c r="I16" s="17">
        <v>38</v>
      </c>
      <c r="J16" s="14">
        <v>35</v>
      </c>
      <c r="K16" s="15">
        <f>SUM(I16:J16)</f>
        <v>73</v>
      </c>
      <c r="L16" s="18">
        <f>+(K16-D16)</f>
        <v>76</v>
      </c>
      <c r="M16" s="17">
        <v>32</v>
      </c>
      <c r="N16" s="14">
        <v>37</v>
      </c>
      <c r="O16" s="15">
        <f>SUM(M16:N16)</f>
        <v>69</v>
      </c>
      <c r="P16" s="18">
        <f>+(O16-D16)</f>
        <v>72</v>
      </c>
      <c r="Q16" s="75">
        <f>SUM(H16+L16+P16)</f>
        <v>231</v>
      </c>
      <c r="R16" s="19">
        <f>+G16+K16+O16</f>
        <v>222</v>
      </c>
    </row>
    <row r="17" spans="1:19" ht="19.5" x14ac:dyDescent="0.3">
      <c r="A17" s="187" t="s">
        <v>139</v>
      </c>
      <c r="B17" s="144" t="s">
        <v>149</v>
      </c>
      <c r="C17" s="141">
        <v>39632</v>
      </c>
      <c r="D17" s="86">
        <v>-1</v>
      </c>
      <c r="E17" s="14">
        <v>39</v>
      </c>
      <c r="F17" s="14">
        <v>37</v>
      </c>
      <c r="G17" s="15">
        <f>SUM(E17:F17)</f>
        <v>76</v>
      </c>
      <c r="H17" s="16">
        <f>SUM(G17-D17)</f>
        <v>77</v>
      </c>
      <c r="I17" s="17">
        <v>37</v>
      </c>
      <c r="J17" s="14">
        <v>36</v>
      </c>
      <c r="K17" s="15">
        <f>SUM(I17:J17)</f>
        <v>73</v>
      </c>
      <c r="L17" s="18">
        <f>+(K17-D17)</f>
        <v>74</v>
      </c>
      <c r="M17" s="17">
        <v>35</v>
      </c>
      <c r="N17" s="14">
        <v>38</v>
      </c>
      <c r="O17" s="15">
        <f>SUM(M17:N17)</f>
        <v>73</v>
      </c>
      <c r="P17" s="18">
        <f>+(O17-D17)</f>
        <v>74</v>
      </c>
      <c r="Q17" s="75">
        <f>SUM(H17+L17+P17)</f>
        <v>225</v>
      </c>
      <c r="R17" s="19">
        <f>+G17+K17+O17</f>
        <v>222</v>
      </c>
    </row>
    <row r="18" spans="1:19" ht="19.5" x14ac:dyDescent="0.3">
      <c r="A18" s="187" t="s">
        <v>135</v>
      </c>
      <c r="B18" s="144" t="s">
        <v>148</v>
      </c>
      <c r="C18" s="141">
        <v>39372</v>
      </c>
      <c r="D18" s="86">
        <v>-2</v>
      </c>
      <c r="E18" s="14">
        <v>38</v>
      </c>
      <c r="F18" s="14">
        <v>38</v>
      </c>
      <c r="G18" s="15">
        <f>SUM(E18:F18)</f>
        <v>76</v>
      </c>
      <c r="H18" s="16">
        <f>SUM(G18-D18)</f>
        <v>78</v>
      </c>
      <c r="I18" s="17">
        <v>36</v>
      </c>
      <c r="J18" s="14">
        <v>37</v>
      </c>
      <c r="K18" s="15">
        <f>SUM(I18:J18)</f>
        <v>73</v>
      </c>
      <c r="L18" s="18">
        <f>+(K18-D18)</f>
        <v>75</v>
      </c>
      <c r="M18" s="17">
        <v>38</v>
      </c>
      <c r="N18" s="14">
        <v>35</v>
      </c>
      <c r="O18" s="15">
        <f>SUM(M18:N18)</f>
        <v>73</v>
      </c>
      <c r="P18" s="18">
        <f>+(O18-D18)</f>
        <v>75</v>
      </c>
      <c r="Q18" s="75">
        <f>SUM(H18+L18+P18)</f>
        <v>228</v>
      </c>
      <c r="R18" s="19">
        <f>+G18+K18+O18</f>
        <v>222</v>
      </c>
    </row>
    <row r="19" spans="1:19" ht="19.5" x14ac:dyDescent="0.3">
      <c r="A19" s="187" t="s">
        <v>124</v>
      </c>
      <c r="B19" s="144" t="s">
        <v>145</v>
      </c>
      <c r="C19" s="141">
        <v>38888</v>
      </c>
      <c r="D19" s="86">
        <v>0</v>
      </c>
      <c r="E19" s="14">
        <v>37</v>
      </c>
      <c r="F19" s="14">
        <v>38</v>
      </c>
      <c r="G19" s="15">
        <f>SUM(E19:F19)</f>
        <v>75</v>
      </c>
      <c r="H19" s="16">
        <f>SUM(G19-D19)</f>
        <v>75</v>
      </c>
      <c r="I19" s="17">
        <v>40</v>
      </c>
      <c r="J19" s="14">
        <v>34</v>
      </c>
      <c r="K19" s="15">
        <f>SUM(I19:J19)</f>
        <v>74</v>
      </c>
      <c r="L19" s="18">
        <f>+(K19-D19)</f>
        <v>74</v>
      </c>
      <c r="M19" s="17">
        <v>36</v>
      </c>
      <c r="N19" s="14">
        <v>37</v>
      </c>
      <c r="O19" s="15">
        <f>SUM(M19:N19)</f>
        <v>73</v>
      </c>
      <c r="P19" s="18">
        <f>+(O19-D19)</f>
        <v>73</v>
      </c>
      <c r="Q19" s="75">
        <f>SUM(H19+L19+P19)</f>
        <v>222</v>
      </c>
      <c r="R19" s="19">
        <f>+G19+K19+O19</f>
        <v>222</v>
      </c>
    </row>
    <row r="20" spans="1:19" ht="19.5" x14ac:dyDescent="0.3">
      <c r="A20" s="187" t="s">
        <v>29</v>
      </c>
      <c r="B20" s="144" t="s">
        <v>116</v>
      </c>
      <c r="C20" s="141">
        <v>39497</v>
      </c>
      <c r="D20" s="86">
        <v>0</v>
      </c>
      <c r="E20" s="14">
        <v>40</v>
      </c>
      <c r="F20" s="14">
        <v>36</v>
      </c>
      <c r="G20" s="15">
        <f>SUM(E20:F20)</f>
        <v>76</v>
      </c>
      <c r="H20" s="16">
        <f>SUM(G20-D20)</f>
        <v>76</v>
      </c>
      <c r="I20" s="17">
        <v>34</v>
      </c>
      <c r="J20" s="14">
        <v>37</v>
      </c>
      <c r="K20" s="15">
        <f>SUM(I20:J20)</f>
        <v>71</v>
      </c>
      <c r="L20" s="18">
        <f>+(K20-D20)</f>
        <v>71</v>
      </c>
      <c r="M20" s="17">
        <v>37</v>
      </c>
      <c r="N20" s="14">
        <v>42</v>
      </c>
      <c r="O20" s="15">
        <f>SUM(M20:N20)</f>
        <v>79</v>
      </c>
      <c r="P20" s="18">
        <f>+(O20-D20)</f>
        <v>79</v>
      </c>
      <c r="Q20" s="75">
        <f>SUM(H20+L20+P20)</f>
        <v>226</v>
      </c>
      <c r="R20" s="19">
        <f>+G20+K20+O20</f>
        <v>226</v>
      </c>
    </row>
    <row r="21" spans="1:19" ht="19.5" x14ac:dyDescent="0.3">
      <c r="A21" s="187" t="s">
        <v>120</v>
      </c>
      <c r="B21" s="144" t="s">
        <v>144</v>
      </c>
      <c r="C21" s="141">
        <v>38840</v>
      </c>
      <c r="D21" s="86">
        <v>3</v>
      </c>
      <c r="E21" s="14">
        <v>41</v>
      </c>
      <c r="F21" s="14">
        <v>40</v>
      </c>
      <c r="G21" s="15">
        <f>SUM(E21:F21)</f>
        <v>81</v>
      </c>
      <c r="H21" s="16">
        <f>SUM(G21-D21)</f>
        <v>78</v>
      </c>
      <c r="I21" s="17">
        <v>36</v>
      </c>
      <c r="J21" s="14">
        <v>35</v>
      </c>
      <c r="K21" s="15">
        <f>SUM(I21:J21)</f>
        <v>71</v>
      </c>
      <c r="L21" s="18">
        <f>+(K21-D21)</f>
        <v>68</v>
      </c>
      <c r="M21" s="17">
        <v>38</v>
      </c>
      <c r="N21" s="14">
        <v>37</v>
      </c>
      <c r="O21" s="15">
        <f>SUM(M21:N21)</f>
        <v>75</v>
      </c>
      <c r="P21" s="18">
        <f>+(O21-D21)</f>
        <v>72</v>
      </c>
      <c r="Q21" s="75">
        <f>SUM(H21+L21+P21)</f>
        <v>218</v>
      </c>
      <c r="R21" s="19">
        <f>+G21+K21+O21</f>
        <v>227</v>
      </c>
    </row>
    <row r="22" spans="1:19" ht="19.5" x14ac:dyDescent="0.3">
      <c r="A22" s="187" t="s">
        <v>127</v>
      </c>
      <c r="B22" s="144" t="s">
        <v>100</v>
      </c>
      <c r="C22" s="141">
        <v>38897</v>
      </c>
      <c r="D22" s="86">
        <v>1</v>
      </c>
      <c r="E22" s="14">
        <v>38</v>
      </c>
      <c r="F22" s="14">
        <v>38</v>
      </c>
      <c r="G22" s="15">
        <f>SUM(E22:F22)</f>
        <v>76</v>
      </c>
      <c r="H22" s="16">
        <f>SUM(G22-D22)</f>
        <v>75</v>
      </c>
      <c r="I22" s="17">
        <v>37</v>
      </c>
      <c r="J22" s="14">
        <v>39</v>
      </c>
      <c r="K22" s="15">
        <f>SUM(I22:J22)</f>
        <v>76</v>
      </c>
      <c r="L22" s="18">
        <f>+(K22-D22)</f>
        <v>75</v>
      </c>
      <c r="M22" s="17">
        <v>38</v>
      </c>
      <c r="N22" s="14">
        <v>37</v>
      </c>
      <c r="O22" s="15">
        <f>SUM(M22:N22)</f>
        <v>75</v>
      </c>
      <c r="P22" s="18">
        <f>+(O22-D22)</f>
        <v>74</v>
      </c>
      <c r="Q22" s="75">
        <f>SUM(H22+L22+P22)</f>
        <v>224</v>
      </c>
      <c r="R22" s="19">
        <f>+G22+K22+O22</f>
        <v>227</v>
      </c>
    </row>
    <row r="23" spans="1:19" ht="20.25" thickBot="1" x14ac:dyDescent="0.35">
      <c r="A23" s="187" t="s">
        <v>118</v>
      </c>
      <c r="B23" s="144" t="s">
        <v>106</v>
      </c>
      <c r="C23" s="141">
        <v>38833</v>
      </c>
      <c r="D23" s="86">
        <v>0</v>
      </c>
      <c r="E23" s="14">
        <v>37</v>
      </c>
      <c r="F23" s="14">
        <v>41</v>
      </c>
      <c r="G23" s="15">
        <f>SUM(E23:F23)</f>
        <v>78</v>
      </c>
      <c r="H23" s="16">
        <f>SUM(G23-D23)</f>
        <v>78</v>
      </c>
      <c r="I23" s="17">
        <v>40</v>
      </c>
      <c r="J23" s="14">
        <v>36</v>
      </c>
      <c r="K23" s="15">
        <f>SUM(I23:J23)</f>
        <v>76</v>
      </c>
      <c r="L23" s="18">
        <f>+(K23-D23)</f>
        <v>76</v>
      </c>
      <c r="M23" s="17">
        <v>38</v>
      </c>
      <c r="N23" s="14">
        <v>38</v>
      </c>
      <c r="O23" s="15">
        <f>SUM(M23:N23)</f>
        <v>76</v>
      </c>
      <c r="P23" s="18">
        <f>+(O23-D23)</f>
        <v>76</v>
      </c>
      <c r="Q23" s="75">
        <f>SUM(H23+L23+P23)</f>
        <v>230</v>
      </c>
      <c r="R23" s="19">
        <f>+G23+K23+O23</f>
        <v>230</v>
      </c>
    </row>
    <row r="24" spans="1:19" ht="20.25" thickBot="1" x14ac:dyDescent="0.35">
      <c r="A24" s="187" t="s">
        <v>30</v>
      </c>
      <c r="B24" s="144" t="s">
        <v>77</v>
      </c>
      <c r="C24" s="141">
        <v>39689</v>
      </c>
      <c r="D24" s="86">
        <v>6</v>
      </c>
      <c r="E24" s="14">
        <v>39</v>
      </c>
      <c r="F24" s="14">
        <v>39</v>
      </c>
      <c r="G24" s="15">
        <f>SUM(E24:F24)</f>
        <v>78</v>
      </c>
      <c r="H24" s="16">
        <f>SUM(G24-D24)</f>
        <v>72</v>
      </c>
      <c r="I24" s="17">
        <v>35</v>
      </c>
      <c r="J24" s="14">
        <v>43</v>
      </c>
      <c r="K24" s="15">
        <f>SUM(I24:J24)</f>
        <v>78</v>
      </c>
      <c r="L24" s="18">
        <f>+(K24-D24)</f>
        <v>72</v>
      </c>
      <c r="M24" s="17">
        <v>38</v>
      </c>
      <c r="N24" s="14">
        <v>37</v>
      </c>
      <c r="O24" s="15">
        <f>SUM(M24:N24)</f>
        <v>75</v>
      </c>
      <c r="P24" s="18">
        <f>+(O24-D24)</f>
        <v>69</v>
      </c>
      <c r="Q24" s="395">
        <f>SUM(H24+L24+P24)</f>
        <v>213</v>
      </c>
      <c r="R24" s="19">
        <f>+G24+K24+O24</f>
        <v>231</v>
      </c>
      <c r="S24" s="74" t="s">
        <v>50</v>
      </c>
    </row>
    <row r="25" spans="1:19" ht="20.25" thickBot="1" x14ac:dyDescent="0.35">
      <c r="A25" s="187" t="s">
        <v>122</v>
      </c>
      <c r="B25" s="144" t="s">
        <v>92</v>
      </c>
      <c r="C25" s="141">
        <v>38874</v>
      </c>
      <c r="D25" s="86">
        <v>-2</v>
      </c>
      <c r="E25" s="14">
        <v>38</v>
      </c>
      <c r="F25" s="14">
        <v>39</v>
      </c>
      <c r="G25" s="15">
        <f>SUM(E25:F25)</f>
        <v>77</v>
      </c>
      <c r="H25" s="16">
        <f>SUM(G25-D25)</f>
        <v>79</v>
      </c>
      <c r="I25" s="17">
        <v>40</v>
      </c>
      <c r="J25" s="14">
        <v>39</v>
      </c>
      <c r="K25" s="15">
        <f>SUM(I25:J25)</f>
        <v>79</v>
      </c>
      <c r="L25" s="18">
        <f>+(K25-D25)</f>
        <v>81</v>
      </c>
      <c r="M25" s="17">
        <v>35</v>
      </c>
      <c r="N25" s="14">
        <v>40</v>
      </c>
      <c r="O25" s="15">
        <f>SUM(M25:N25)</f>
        <v>75</v>
      </c>
      <c r="P25" s="18">
        <f>+(O25-D25)</f>
        <v>77</v>
      </c>
      <c r="Q25" s="75">
        <f>SUM(H25+L25+P25)</f>
        <v>237</v>
      </c>
      <c r="R25" s="19">
        <f>+G25+K25+O25</f>
        <v>231</v>
      </c>
    </row>
    <row r="26" spans="1:19" ht="20.25" thickBot="1" x14ac:dyDescent="0.35">
      <c r="A26" s="187" t="s">
        <v>27</v>
      </c>
      <c r="B26" s="144" t="s">
        <v>75</v>
      </c>
      <c r="C26" s="141">
        <v>39699</v>
      </c>
      <c r="D26" s="86">
        <v>5</v>
      </c>
      <c r="E26" s="14">
        <v>41</v>
      </c>
      <c r="F26" s="14">
        <v>37</v>
      </c>
      <c r="G26" s="15">
        <f>SUM(E26:F26)</f>
        <v>78</v>
      </c>
      <c r="H26" s="16">
        <f>SUM(G26-D26)</f>
        <v>73</v>
      </c>
      <c r="I26" s="17">
        <v>34</v>
      </c>
      <c r="J26" s="14">
        <v>42</v>
      </c>
      <c r="K26" s="15">
        <f>SUM(I26:J26)</f>
        <v>76</v>
      </c>
      <c r="L26" s="18">
        <f>+(K26-D26)</f>
        <v>71</v>
      </c>
      <c r="M26" s="17">
        <v>38</v>
      </c>
      <c r="N26" s="14">
        <v>40</v>
      </c>
      <c r="O26" s="15">
        <f>SUM(M26:N26)</f>
        <v>78</v>
      </c>
      <c r="P26" s="18">
        <f>+(O26-D26)</f>
        <v>73</v>
      </c>
      <c r="Q26" s="395">
        <f>SUM(H26+L26+P26)</f>
        <v>217</v>
      </c>
      <c r="R26" s="19">
        <f>+G26+K26+O26</f>
        <v>232</v>
      </c>
      <c r="S26" s="74" t="s">
        <v>51</v>
      </c>
    </row>
    <row r="27" spans="1:19" ht="19.5" x14ac:dyDescent="0.3">
      <c r="A27" s="187" t="s">
        <v>129</v>
      </c>
      <c r="B27" s="144" t="s">
        <v>147</v>
      </c>
      <c r="C27" s="141">
        <v>39044</v>
      </c>
      <c r="D27" s="86">
        <v>0</v>
      </c>
      <c r="E27" s="14">
        <v>43</v>
      </c>
      <c r="F27" s="14">
        <v>39</v>
      </c>
      <c r="G27" s="15">
        <f>SUM(E27:F27)</f>
        <v>82</v>
      </c>
      <c r="H27" s="16">
        <f>SUM(G27-D27)</f>
        <v>82</v>
      </c>
      <c r="I27" s="17">
        <v>39</v>
      </c>
      <c r="J27" s="14">
        <v>40</v>
      </c>
      <c r="K27" s="15">
        <f>SUM(I27:J27)</f>
        <v>79</v>
      </c>
      <c r="L27" s="18">
        <f>+(K27-D27)</f>
        <v>79</v>
      </c>
      <c r="M27" s="17">
        <v>37</v>
      </c>
      <c r="N27" s="14">
        <v>35</v>
      </c>
      <c r="O27" s="15">
        <f>SUM(M27:N27)</f>
        <v>72</v>
      </c>
      <c r="P27" s="18">
        <f>+(O27-D27)</f>
        <v>72</v>
      </c>
      <c r="Q27" s="75">
        <f>SUM(H27+L27+P27)</f>
        <v>233</v>
      </c>
      <c r="R27" s="19">
        <f>+G27+K27+O27</f>
        <v>233</v>
      </c>
    </row>
    <row r="28" spans="1:19" ht="19.5" x14ac:dyDescent="0.3">
      <c r="A28" s="187" t="s">
        <v>117</v>
      </c>
      <c r="B28" s="144" t="s">
        <v>142</v>
      </c>
      <c r="C28" s="141">
        <v>38803</v>
      </c>
      <c r="D28" s="86">
        <v>2</v>
      </c>
      <c r="E28" s="14">
        <v>38</v>
      </c>
      <c r="F28" s="14">
        <v>40</v>
      </c>
      <c r="G28" s="15">
        <f>SUM(E28:F28)</f>
        <v>78</v>
      </c>
      <c r="H28" s="16">
        <f>SUM(G28-D28)</f>
        <v>76</v>
      </c>
      <c r="I28" s="17">
        <v>40</v>
      </c>
      <c r="J28" s="14">
        <v>36</v>
      </c>
      <c r="K28" s="15">
        <f>SUM(I28:J28)</f>
        <v>76</v>
      </c>
      <c r="L28" s="18">
        <f>+(K28-D28)</f>
        <v>74</v>
      </c>
      <c r="M28" s="17">
        <v>37</v>
      </c>
      <c r="N28" s="14">
        <v>42</v>
      </c>
      <c r="O28" s="15">
        <f>SUM(M28:N28)</f>
        <v>79</v>
      </c>
      <c r="P28" s="18">
        <f>+(O28-D28)</f>
        <v>77</v>
      </c>
      <c r="Q28" s="75">
        <f>SUM(H28+L28+P28)</f>
        <v>227</v>
      </c>
      <c r="R28" s="19">
        <f>+G28+K28+O28</f>
        <v>233</v>
      </c>
    </row>
    <row r="29" spans="1:19" ht="19.5" x14ac:dyDescent="0.3">
      <c r="A29" s="187" t="s">
        <v>28</v>
      </c>
      <c r="B29" s="144" t="s">
        <v>106</v>
      </c>
      <c r="C29" s="141">
        <v>39770</v>
      </c>
      <c r="D29" s="86">
        <v>3</v>
      </c>
      <c r="E29" s="14">
        <v>35</v>
      </c>
      <c r="F29" s="14">
        <v>40</v>
      </c>
      <c r="G29" s="15">
        <f>SUM(E29:F29)</f>
        <v>75</v>
      </c>
      <c r="H29" s="16">
        <f>SUM(G29-D29)</f>
        <v>72</v>
      </c>
      <c r="I29" s="17">
        <v>39</v>
      </c>
      <c r="J29" s="14">
        <v>40</v>
      </c>
      <c r="K29" s="15">
        <f>SUM(I29:J29)</f>
        <v>79</v>
      </c>
      <c r="L29" s="18">
        <f>+(K29-D29)</f>
        <v>76</v>
      </c>
      <c r="M29" s="17">
        <v>43</v>
      </c>
      <c r="N29" s="14">
        <v>37</v>
      </c>
      <c r="O29" s="15">
        <f>SUM(M29:N29)</f>
        <v>80</v>
      </c>
      <c r="P29" s="18">
        <f>+(O29-D29)</f>
        <v>77</v>
      </c>
      <c r="Q29" s="75">
        <f>SUM(H29+L29+P29)</f>
        <v>225</v>
      </c>
      <c r="R29" s="19">
        <f>+G29+K29+O29</f>
        <v>234</v>
      </c>
    </row>
    <row r="30" spans="1:19" ht="19.5" x14ac:dyDescent="0.3">
      <c r="A30" s="187" t="s">
        <v>136</v>
      </c>
      <c r="B30" s="144" t="s">
        <v>149</v>
      </c>
      <c r="C30" s="141">
        <v>39426</v>
      </c>
      <c r="D30" s="86">
        <v>1</v>
      </c>
      <c r="E30" s="14">
        <v>43</v>
      </c>
      <c r="F30" s="14">
        <v>38</v>
      </c>
      <c r="G30" s="15">
        <f>SUM(E30:F30)</f>
        <v>81</v>
      </c>
      <c r="H30" s="16">
        <f>SUM(G30-D30)</f>
        <v>80</v>
      </c>
      <c r="I30" s="17">
        <v>37</v>
      </c>
      <c r="J30" s="14">
        <v>34</v>
      </c>
      <c r="K30" s="15">
        <f>SUM(I30:J30)</f>
        <v>71</v>
      </c>
      <c r="L30" s="18">
        <f>+(K30-D30)</f>
        <v>70</v>
      </c>
      <c r="M30" s="17">
        <v>36</v>
      </c>
      <c r="N30" s="14">
        <v>47</v>
      </c>
      <c r="O30" s="15">
        <f>SUM(M30:N30)</f>
        <v>83</v>
      </c>
      <c r="P30" s="18">
        <f>+(O30-D30)</f>
        <v>82</v>
      </c>
      <c r="Q30" s="75">
        <f>SUM(H30+L30+P30)</f>
        <v>232</v>
      </c>
      <c r="R30" s="19">
        <f>+G30+K30+O30</f>
        <v>235</v>
      </c>
    </row>
    <row r="31" spans="1:19" ht="19.5" x14ac:dyDescent="0.3">
      <c r="A31" s="187" t="s">
        <v>132</v>
      </c>
      <c r="B31" s="144" t="s">
        <v>133</v>
      </c>
      <c r="C31" s="141">
        <v>39213</v>
      </c>
      <c r="D31" s="86">
        <v>4</v>
      </c>
      <c r="E31" s="14">
        <v>38</v>
      </c>
      <c r="F31" s="14">
        <v>43</v>
      </c>
      <c r="G31" s="15">
        <f>SUM(E31:F31)</f>
        <v>81</v>
      </c>
      <c r="H31" s="16">
        <f>SUM(G31-D31)</f>
        <v>77</v>
      </c>
      <c r="I31" s="17">
        <v>39</v>
      </c>
      <c r="J31" s="14">
        <v>40</v>
      </c>
      <c r="K31" s="15">
        <f>SUM(I31:J31)</f>
        <v>79</v>
      </c>
      <c r="L31" s="18">
        <f>+(K31-D31)</f>
        <v>75</v>
      </c>
      <c r="M31" s="17">
        <v>41</v>
      </c>
      <c r="N31" s="14">
        <v>36</v>
      </c>
      <c r="O31" s="15">
        <f>SUM(M31:N31)</f>
        <v>77</v>
      </c>
      <c r="P31" s="18">
        <f>+(O31-D31)</f>
        <v>73</v>
      </c>
      <c r="Q31" s="75">
        <f>SUM(H31+L31+P31)</f>
        <v>225</v>
      </c>
      <c r="R31" s="19">
        <f>+G31+K31+O31</f>
        <v>237</v>
      </c>
    </row>
    <row r="32" spans="1:19" ht="19.5" x14ac:dyDescent="0.3">
      <c r="A32" s="187" t="s">
        <v>121</v>
      </c>
      <c r="B32" s="144" t="s">
        <v>106</v>
      </c>
      <c r="C32" s="141">
        <v>38848</v>
      </c>
      <c r="D32" s="86">
        <v>2</v>
      </c>
      <c r="E32" s="14">
        <v>41</v>
      </c>
      <c r="F32" s="14">
        <v>45</v>
      </c>
      <c r="G32" s="15">
        <f>SUM(E32:F32)</f>
        <v>86</v>
      </c>
      <c r="H32" s="16">
        <f>SUM(G32-D32)</f>
        <v>84</v>
      </c>
      <c r="I32" s="17">
        <v>35</v>
      </c>
      <c r="J32" s="14">
        <v>39</v>
      </c>
      <c r="K32" s="15">
        <f>SUM(I32:J32)</f>
        <v>74</v>
      </c>
      <c r="L32" s="18">
        <f>+(K32-D32)</f>
        <v>72</v>
      </c>
      <c r="M32" s="17">
        <v>38</v>
      </c>
      <c r="N32" s="14">
        <v>42</v>
      </c>
      <c r="O32" s="15">
        <f>SUM(M32:N32)</f>
        <v>80</v>
      </c>
      <c r="P32" s="18">
        <f>+(O32-D32)</f>
        <v>78</v>
      </c>
      <c r="Q32" s="75">
        <f>SUM(H32+L32+P32)</f>
        <v>234</v>
      </c>
      <c r="R32" s="19">
        <f>+G32+K32+O32</f>
        <v>240</v>
      </c>
    </row>
    <row r="33" spans="1:18" ht="19.5" x14ac:dyDescent="0.3">
      <c r="A33" s="187" t="s">
        <v>35</v>
      </c>
      <c r="B33" s="144" t="s">
        <v>106</v>
      </c>
      <c r="C33" s="141">
        <v>39205</v>
      </c>
      <c r="D33" s="86">
        <v>3</v>
      </c>
      <c r="E33" s="14">
        <v>39</v>
      </c>
      <c r="F33" s="14">
        <v>41</v>
      </c>
      <c r="G33" s="15">
        <f>SUM(E33:F33)</f>
        <v>80</v>
      </c>
      <c r="H33" s="16">
        <f>SUM(G33-D33)</f>
        <v>77</v>
      </c>
      <c r="I33" s="17">
        <v>37</v>
      </c>
      <c r="J33" s="14">
        <v>41</v>
      </c>
      <c r="K33" s="15">
        <f>SUM(I33:J33)</f>
        <v>78</v>
      </c>
      <c r="L33" s="18">
        <f>+(K33-D33)</f>
        <v>75</v>
      </c>
      <c r="M33" s="17">
        <v>40</v>
      </c>
      <c r="N33" s="14">
        <v>42</v>
      </c>
      <c r="O33" s="15">
        <f>SUM(M33:N33)</f>
        <v>82</v>
      </c>
      <c r="P33" s="18">
        <f>+(O33-D33)</f>
        <v>79</v>
      </c>
      <c r="Q33" s="75">
        <f>SUM(H33+L33+P33)</f>
        <v>231</v>
      </c>
      <c r="R33" s="19">
        <f>+G33+K33+O33</f>
        <v>240</v>
      </c>
    </row>
    <row r="34" spans="1:18" ht="19.5" x14ac:dyDescent="0.3">
      <c r="A34" s="187" t="s">
        <v>141</v>
      </c>
      <c r="B34" s="144" t="s">
        <v>75</v>
      </c>
      <c r="C34" s="141">
        <v>39791</v>
      </c>
      <c r="D34" s="86">
        <v>5</v>
      </c>
      <c r="E34" s="14">
        <v>40</v>
      </c>
      <c r="F34" s="14">
        <v>45</v>
      </c>
      <c r="G34" s="15">
        <f>SUM(E34:F34)</f>
        <v>85</v>
      </c>
      <c r="H34" s="16">
        <f>SUM(G34-D34)</f>
        <v>80</v>
      </c>
      <c r="I34" s="17">
        <v>41</v>
      </c>
      <c r="J34" s="14">
        <v>41</v>
      </c>
      <c r="K34" s="15">
        <f>SUM(I34:J34)</f>
        <v>82</v>
      </c>
      <c r="L34" s="18">
        <f>+(K34-D34)</f>
        <v>77</v>
      </c>
      <c r="M34" s="17">
        <v>40</v>
      </c>
      <c r="N34" s="14">
        <v>36</v>
      </c>
      <c r="O34" s="15">
        <f>SUM(M34:N34)</f>
        <v>76</v>
      </c>
      <c r="P34" s="18">
        <f>+(O34-D34)</f>
        <v>71</v>
      </c>
      <c r="Q34" s="75">
        <f>SUM(H34+L34+P34)</f>
        <v>228</v>
      </c>
      <c r="R34" s="19">
        <f>+G34+K34+O34</f>
        <v>243</v>
      </c>
    </row>
    <row r="35" spans="1:18" ht="19.5" x14ac:dyDescent="0.3">
      <c r="A35" s="187" t="s">
        <v>26</v>
      </c>
      <c r="B35" s="144" t="s">
        <v>106</v>
      </c>
      <c r="C35" s="141">
        <v>39755</v>
      </c>
      <c r="D35" s="86">
        <v>7</v>
      </c>
      <c r="E35" s="14">
        <v>43</v>
      </c>
      <c r="F35" s="14">
        <v>40</v>
      </c>
      <c r="G35" s="15">
        <f>SUM(E35:F35)</f>
        <v>83</v>
      </c>
      <c r="H35" s="16">
        <f>SUM(G35-D35)</f>
        <v>76</v>
      </c>
      <c r="I35" s="17">
        <v>44</v>
      </c>
      <c r="J35" s="14">
        <v>39</v>
      </c>
      <c r="K35" s="15">
        <f>SUM(I35:J35)</f>
        <v>83</v>
      </c>
      <c r="L35" s="18">
        <f>+(K35-D35)</f>
        <v>76</v>
      </c>
      <c r="M35" s="17">
        <v>41</v>
      </c>
      <c r="N35" s="14">
        <v>37</v>
      </c>
      <c r="O35" s="15">
        <f>SUM(M35:N35)</f>
        <v>78</v>
      </c>
      <c r="P35" s="18">
        <f>+(O35-D35)</f>
        <v>71</v>
      </c>
      <c r="Q35" s="75">
        <f>SUM(H35+L35+P35)</f>
        <v>223</v>
      </c>
      <c r="R35" s="19">
        <f>+G35+K35+O35</f>
        <v>244</v>
      </c>
    </row>
    <row r="36" spans="1:18" ht="19.5" x14ac:dyDescent="0.3">
      <c r="A36" s="187" t="s">
        <v>126</v>
      </c>
      <c r="B36" s="144" t="s">
        <v>146</v>
      </c>
      <c r="C36" s="141">
        <v>38891</v>
      </c>
      <c r="D36" s="86">
        <v>2</v>
      </c>
      <c r="E36" s="14">
        <v>41</v>
      </c>
      <c r="F36" s="14">
        <v>40</v>
      </c>
      <c r="G36" s="15">
        <f>SUM(E36:F36)</f>
        <v>81</v>
      </c>
      <c r="H36" s="16">
        <f>SUM(G36-D36)</f>
        <v>79</v>
      </c>
      <c r="I36" s="17">
        <v>44</v>
      </c>
      <c r="J36" s="14">
        <v>41</v>
      </c>
      <c r="K36" s="15">
        <f>SUM(I36:J36)</f>
        <v>85</v>
      </c>
      <c r="L36" s="18">
        <f>+(K36-D36)</f>
        <v>83</v>
      </c>
      <c r="M36" s="17">
        <v>39</v>
      </c>
      <c r="N36" s="14">
        <v>44</v>
      </c>
      <c r="O36" s="15">
        <f>SUM(M36:N36)</f>
        <v>83</v>
      </c>
      <c r="P36" s="18">
        <f>+(O36-D36)</f>
        <v>81</v>
      </c>
      <c r="Q36" s="75">
        <f>SUM(H36+L36+P36)</f>
        <v>243</v>
      </c>
      <c r="R36" s="19">
        <f>+G36+K36+O36</f>
        <v>249</v>
      </c>
    </row>
    <row r="37" spans="1:18" ht="19.5" x14ac:dyDescent="0.3">
      <c r="A37" s="187" t="s">
        <v>138</v>
      </c>
      <c r="B37" s="144" t="s">
        <v>116</v>
      </c>
      <c r="C37" s="141">
        <v>39462</v>
      </c>
      <c r="D37" s="86">
        <v>6</v>
      </c>
      <c r="E37" s="14">
        <v>41</v>
      </c>
      <c r="F37" s="14">
        <v>43</v>
      </c>
      <c r="G37" s="15">
        <f>SUM(E37:F37)</f>
        <v>84</v>
      </c>
      <c r="H37" s="16">
        <f>SUM(G37-D37)</f>
        <v>78</v>
      </c>
      <c r="I37" s="17">
        <v>44</v>
      </c>
      <c r="J37" s="14">
        <v>41</v>
      </c>
      <c r="K37" s="15">
        <f>SUM(I37:J37)</f>
        <v>85</v>
      </c>
      <c r="L37" s="18">
        <f>+(K37-D37)</f>
        <v>79</v>
      </c>
      <c r="M37" s="17">
        <v>44</v>
      </c>
      <c r="N37" s="14">
        <v>40</v>
      </c>
      <c r="O37" s="15">
        <f>SUM(M37:N37)</f>
        <v>84</v>
      </c>
      <c r="P37" s="18">
        <f>+(O37-D37)</f>
        <v>78</v>
      </c>
      <c r="Q37" s="75">
        <f>SUM(H37+L37+P37)</f>
        <v>235</v>
      </c>
      <c r="R37" s="19">
        <f>+G37+K37+O37</f>
        <v>253</v>
      </c>
    </row>
    <row r="38" spans="1:18" ht="19.5" x14ac:dyDescent="0.3">
      <c r="A38" s="187" t="s">
        <v>24</v>
      </c>
      <c r="B38" s="144" t="s">
        <v>75</v>
      </c>
      <c r="C38" s="141">
        <v>39469</v>
      </c>
      <c r="D38" s="86">
        <v>4</v>
      </c>
      <c r="E38" s="14">
        <v>41</v>
      </c>
      <c r="F38" s="14">
        <v>44</v>
      </c>
      <c r="G38" s="15">
        <f>SUM(E38:F38)</f>
        <v>85</v>
      </c>
      <c r="H38" s="16">
        <f>SUM(G38-D38)</f>
        <v>81</v>
      </c>
      <c r="I38" s="17">
        <v>44</v>
      </c>
      <c r="J38" s="14">
        <v>37</v>
      </c>
      <c r="K38" s="15">
        <f>SUM(I38:J38)</f>
        <v>81</v>
      </c>
      <c r="L38" s="18">
        <f>+(K38-D38)</f>
        <v>77</v>
      </c>
      <c r="M38" s="17">
        <v>41</v>
      </c>
      <c r="N38" s="14">
        <v>51</v>
      </c>
      <c r="O38" s="15">
        <f>SUM(M38:N38)</f>
        <v>92</v>
      </c>
      <c r="P38" s="18">
        <f>+(O38-D38)</f>
        <v>88</v>
      </c>
      <c r="Q38" s="75">
        <f>SUM(H38+L38+P38)</f>
        <v>246</v>
      </c>
      <c r="R38" s="19">
        <f>+G38+K38+O38</f>
        <v>258</v>
      </c>
    </row>
    <row r="39" spans="1:18" ht="19.5" x14ac:dyDescent="0.3">
      <c r="A39" s="187" t="s">
        <v>36</v>
      </c>
      <c r="B39" s="144" t="s">
        <v>92</v>
      </c>
      <c r="C39" s="141">
        <v>39381</v>
      </c>
      <c r="D39" s="86">
        <v>13</v>
      </c>
      <c r="E39" s="14">
        <v>46</v>
      </c>
      <c r="F39" s="14">
        <v>45</v>
      </c>
      <c r="G39" s="15">
        <f>SUM(E39:F39)</f>
        <v>91</v>
      </c>
      <c r="H39" s="16">
        <f>SUM(G39-D39)</f>
        <v>78</v>
      </c>
      <c r="I39" s="17">
        <v>37</v>
      </c>
      <c r="J39" s="14">
        <v>39</v>
      </c>
      <c r="K39" s="15">
        <f>SUM(I39:J39)</f>
        <v>76</v>
      </c>
      <c r="L39" s="18">
        <f>+(K39-D39)</f>
        <v>63</v>
      </c>
      <c r="M39" s="17">
        <v>45</v>
      </c>
      <c r="N39" s="14">
        <v>49</v>
      </c>
      <c r="O39" s="15">
        <f>SUM(M39:N39)</f>
        <v>94</v>
      </c>
      <c r="P39" s="18">
        <f>+(O39-D39)</f>
        <v>81</v>
      </c>
      <c r="Q39" s="75">
        <f>SUM(H39+L39+P39)</f>
        <v>222</v>
      </c>
      <c r="R39" s="19">
        <f>+G39+K39+O39</f>
        <v>261</v>
      </c>
    </row>
    <row r="40" spans="1:18" ht="19.5" x14ac:dyDescent="0.3">
      <c r="A40" s="187" t="s">
        <v>134</v>
      </c>
      <c r="B40" s="144" t="s">
        <v>86</v>
      </c>
      <c r="C40" s="141">
        <v>39281</v>
      </c>
      <c r="D40" s="86">
        <v>9</v>
      </c>
      <c r="E40" s="14">
        <v>46</v>
      </c>
      <c r="F40" s="14">
        <v>46</v>
      </c>
      <c r="G40" s="15">
        <f>SUM(E40:F40)</f>
        <v>92</v>
      </c>
      <c r="H40" s="16">
        <f>SUM(G40-D40)</f>
        <v>83</v>
      </c>
      <c r="I40" s="17">
        <v>47</v>
      </c>
      <c r="J40" s="14">
        <v>43</v>
      </c>
      <c r="K40" s="15">
        <f>SUM(I40:J40)</f>
        <v>90</v>
      </c>
      <c r="L40" s="18">
        <f>+(K40-D40)</f>
        <v>81</v>
      </c>
      <c r="M40" s="17">
        <v>40</v>
      </c>
      <c r="N40" s="14">
        <v>40</v>
      </c>
      <c r="O40" s="15">
        <f>SUM(M40:N40)</f>
        <v>80</v>
      </c>
      <c r="P40" s="18">
        <f>+(O40-D40)</f>
        <v>71</v>
      </c>
      <c r="Q40" s="75">
        <f>SUM(H40+L40+P40)</f>
        <v>235</v>
      </c>
      <c r="R40" s="19">
        <f>+G40+K40+O40</f>
        <v>262</v>
      </c>
    </row>
    <row r="41" spans="1:18" ht="19.5" x14ac:dyDescent="0.3">
      <c r="A41" s="187" t="s">
        <v>140</v>
      </c>
      <c r="B41" s="144" t="s">
        <v>75</v>
      </c>
      <c r="C41" s="141">
        <v>39774</v>
      </c>
      <c r="D41" s="86">
        <v>17</v>
      </c>
      <c r="E41" s="14">
        <v>52</v>
      </c>
      <c r="F41" s="14">
        <v>47</v>
      </c>
      <c r="G41" s="15">
        <f>SUM(E41:F41)</f>
        <v>99</v>
      </c>
      <c r="H41" s="16">
        <f>SUM(G41-D41)</f>
        <v>82</v>
      </c>
      <c r="I41" s="17">
        <v>41</v>
      </c>
      <c r="J41" s="14">
        <v>44</v>
      </c>
      <c r="K41" s="15">
        <f>SUM(I41:J41)</f>
        <v>85</v>
      </c>
      <c r="L41" s="18">
        <f>+(K41-D41)</f>
        <v>68</v>
      </c>
      <c r="M41" s="17">
        <v>42</v>
      </c>
      <c r="N41" s="14">
        <v>51</v>
      </c>
      <c r="O41" s="15">
        <f>SUM(M41:N41)</f>
        <v>93</v>
      </c>
      <c r="P41" s="18">
        <f>+(O41-D41)</f>
        <v>76</v>
      </c>
      <c r="Q41" s="75">
        <f>SUM(H41+L41+P41)</f>
        <v>226</v>
      </c>
      <c r="R41" s="19">
        <f>+G41+K41+O41</f>
        <v>277</v>
      </c>
    </row>
    <row r="42" spans="1:18" ht="19.5" x14ac:dyDescent="0.3">
      <c r="A42" s="187" t="s">
        <v>137</v>
      </c>
      <c r="B42" s="144" t="s">
        <v>92</v>
      </c>
      <c r="C42" s="141">
        <v>39442</v>
      </c>
      <c r="D42" s="86">
        <v>19</v>
      </c>
      <c r="E42" s="14">
        <v>52</v>
      </c>
      <c r="F42" s="14">
        <v>45</v>
      </c>
      <c r="G42" s="15">
        <f>SUM(E42:F42)</f>
        <v>97</v>
      </c>
      <c r="H42" s="16">
        <f>SUM(G42-D42)</f>
        <v>78</v>
      </c>
      <c r="I42" s="17">
        <v>46</v>
      </c>
      <c r="J42" s="14">
        <v>55</v>
      </c>
      <c r="K42" s="15">
        <f>SUM(I42:J42)</f>
        <v>101</v>
      </c>
      <c r="L42" s="18">
        <f>+(K42-D42)</f>
        <v>82</v>
      </c>
      <c r="M42" s="17">
        <v>44</v>
      </c>
      <c r="N42" s="14">
        <v>45</v>
      </c>
      <c r="O42" s="15">
        <f>SUM(M42:N42)</f>
        <v>89</v>
      </c>
      <c r="P42" s="18">
        <f>+(O42-D42)</f>
        <v>70</v>
      </c>
      <c r="Q42" s="75">
        <f>SUM(H42+L42+P42)</f>
        <v>230</v>
      </c>
      <c r="R42" s="19">
        <f>+G42+K42+O42</f>
        <v>287</v>
      </c>
    </row>
    <row r="43" spans="1:18" ht="20.25" thickBot="1" x14ac:dyDescent="0.35">
      <c r="A43" s="188" t="s">
        <v>130</v>
      </c>
      <c r="B43" s="145" t="s">
        <v>106</v>
      </c>
      <c r="C43" s="142">
        <v>39100</v>
      </c>
      <c r="D43" s="189">
        <v>28</v>
      </c>
      <c r="E43" s="190">
        <v>53</v>
      </c>
      <c r="F43" s="190">
        <v>49</v>
      </c>
      <c r="G43" s="191">
        <f>SUM(E43:F43)</f>
        <v>102</v>
      </c>
      <c r="H43" s="192">
        <f>SUM(G43-D43)</f>
        <v>74</v>
      </c>
      <c r="I43" s="193">
        <v>63</v>
      </c>
      <c r="J43" s="190">
        <v>57</v>
      </c>
      <c r="K43" s="191">
        <f>SUM(I43:J43)</f>
        <v>120</v>
      </c>
      <c r="L43" s="194">
        <f>+(K43-D43)</f>
        <v>92</v>
      </c>
      <c r="M43" s="193">
        <v>53</v>
      </c>
      <c r="N43" s="190">
        <v>60</v>
      </c>
      <c r="O43" s="191">
        <f>SUM(M43:N43)</f>
        <v>113</v>
      </c>
      <c r="P43" s="194">
        <f>+(O43-D43)</f>
        <v>85</v>
      </c>
      <c r="Q43" s="195">
        <f>SUM(H43+L43+P43)</f>
        <v>251</v>
      </c>
      <c r="R43" s="196">
        <f>+G43+K43+O43</f>
        <v>335</v>
      </c>
    </row>
    <row r="44" spans="1:18" x14ac:dyDescent="0.25">
      <c r="B44" s="1"/>
      <c r="C44" s="1"/>
      <c r="D44" s="1"/>
      <c r="E44" s="1"/>
      <c r="F44" s="1"/>
      <c r="G44" s="1"/>
      <c r="H44" s="1"/>
    </row>
    <row r="45" spans="1:18" x14ac:dyDescent="0.25">
      <c r="B45" s="1"/>
      <c r="C45" s="1"/>
      <c r="D45" s="1"/>
      <c r="E45" s="1"/>
      <c r="F45" s="1"/>
      <c r="G45" s="1"/>
      <c r="H45" s="1"/>
    </row>
    <row r="46" spans="1:18" x14ac:dyDescent="0.25">
      <c r="B46" s="1"/>
      <c r="C46" s="1"/>
      <c r="D46" s="1"/>
      <c r="E46" s="1"/>
      <c r="F46" s="1"/>
      <c r="G46" s="1"/>
      <c r="H46" s="1"/>
    </row>
    <row r="47" spans="1:18" x14ac:dyDescent="0.25">
      <c r="B47" s="1"/>
      <c r="C47" s="1"/>
      <c r="D47" s="1"/>
      <c r="E47" s="1"/>
      <c r="F47" s="1"/>
      <c r="G47" s="1"/>
      <c r="H47" s="1"/>
    </row>
    <row r="48" spans="1:18" x14ac:dyDescent="0.25">
      <c r="B48" s="1"/>
      <c r="C48" s="1"/>
      <c r="D48" s="1"/>
      <c r="E48" s="1"/>
      <c r="F48" s="1"/>
      <c r="G48" s="1"/>
      <c r="H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pans="2:8" x14ac:dyDescent="0.25">
      <c r="B97" s="1"/>
      <c r="C97" s="1"/>
      <c r="D97" s="1"/>
      <c r="E97" s="1"/>
      <c r="F97" s="1"/>
      <c r="G97" s="1"/>
      <c r="H97" s="1"/>
    </row>
    <row r="98" spans="2:8" x14ac:dyDescent="0.25">
      <c r="B98" s="1"/>
      <c r="C98" s="1"/>
      <c r="D98" s="1"/>
      <c r="E98" s="1"/>
      <c r="F98" s="1"/>
      <c r="G98" s="1"/>
      <c r="H98" s="1"/>
    </row>
    <row r="104" spans="2:8" x14ac:dyDescent="0.25">
      <c r="B104" s="20"/>
      <c r="C104" s="1"/>
      <c r="D104" s="1"/>
      <c r="E104" s="1"/>
      <c r="F104" s="1"/>
      <c r="G104" s="1"/>
      <c r="H104" s="1"/>
    </row>
    <row r="105" spans="2:8" x14ac:dyDescent="0.25">
      <c r="B105" s="20"/>
      <c r="C105" s="1"/>
      <c r="D105" s="1"/>
      <c r="E105" s="1"/>
      <c r="F105" s="1"/>
      <c r="G105" s="1"/>
      <c r="H105" s="1"/>
    </row>
    <row r="106" spans="2:8" x14ac:dyDescent="0.25">
      <c r="B106" s="20"/>
      <c r="C106" s="1"/>
      <c r="D106" s="1"/>
      <c r="E106" s="1"/>
      <c r="F106" s="1"/>
      <c r="G106" s="1"/>
      <c r="H106" s="1"/>
    </row>
    <row r="107" spans="2:8" x14ac:dyDescent="0.25">
      <c r="B107" s="20"/>
      <c r="C107" s="1"/>
      <c r="D107" s="1"/>
      <c r="E107" s="1"/>
      <c r="F107" s="1"/>
      <c r="G107" s="1"/>
      <c r="H107" s="1"/>
    </row>
    <row r="108" spans="2:8" x14ac:dyDescent="0.25">
      <c r="B108" s="20"/>
      <c r="C108" s="1"/>
      <c r="D108" s="1"/>
      <c r="E108" s="1"/>
      <c r="F108" s="1"/>
      <c r="G108" s="1"/>
      <c r="H108" s="1"/>
    </row>
    <row r="109" spans="2:8" x14ac:dyDescent="0.25">
      <c r="B109" s="20"/>
      <c r="C109" s="1"/>
      <c r="D109" s="1"/>
      <c r="E109" s="1"/>
      <c r="F109" s="1"/>
      <c r="G109" s="1"/>
      <c r="H109" s="1"/>
    </row>
    <row r="110" spans="2:8" x14ac:dyDescent="0.25">
      <c r="B110" s="20"/>
      <c r="C110" s="1"/>
      <c r="D110" s="1"/>
      <c r="E110" s="1"/>
      <c r="F110" s="1"/>
      <c r="G110" s="1"/>
      <c r="H110" s="1"/>
    </row>
    <row r="111" spans="2:8" x14ac:dyDescent="0.25">
      <c r="B111" s="20"/>
      <c r="C111" s="1"/>
      <c r="D111" s="1"/>
      <c r="E111" s="1"/>
      <c r="F111" s="1"/>
      <c r="G111" s="1"/>
      <c r="H111" s="1"/>
    </row>
    <row r="112" spans="2:8" x14ac:dyDescent="0.25">
      <c r="B112" s="20"/>
      <c r="C112" s="1"/>
      <c r="D112" s="1"/>
      <c r="E112" s="1"/>
      <c r="F112" s="1"/>
      <c r="G112" s="1"/>
      <c r="H112" s="1"/>
    </row>
    <row r="113" spans="2:8" x14ac:dyDescent="0.25">
      <c r="B113" s="20"/>
      <c r="C113" s="1"/>
      <c r="D113" s="1"/>
      <c r="E113" s="1"/>
      <c r="F113" s="1"/>
      <c r="G113" s="1"/>
      <c r="H113" s="1"/>
    </row>
    <row r="114" spans="2:8" x14ac:dyDescent="0.25">
      <c r="B114" s="20"/>
      <c r="C114" s="1"/>
      <c r="D114" s="1"/>
      <c r="E114" s="1"/>
      <c r="F114" s="1"/>
      <c r="G114" s="1"/>
      <c r="H114" s="1"/>
    </row>
    <row r="115" spans="2:8" x14ac:dyDescent="0.25">
      <c r="B115" s="20"/>
      <c r="C115" s="1"/>
      <c r="D115" s="1"/>
      <c r="E115" s="1"/>
      <c r="F115" s="1"/>
      <c r="G115" s="1"/>
      <c r="H115" s="1"/>
    </row>
    <row r="116" spans="2:8" x14ac:dyDescent="0.25">
      <c r="B116" s="20"/>
      <c r="C116" s="1"/>
      <c r="D116" s="1"/>
      <c r="E116" s="1"/>
      <c r="F116" s="1"/>
      <c r="G116" s="1"/>
      <c r="H116" s="1"/>
    </row>
    <row r="117" spans="2:8" x14ac:dyDescent="0.25">
      <c r="B117" s="20"/>
      <c r="C117" s="1"/>
      <c r="D117" s="1"/>
      <c r="E117" s="1"/>
      <c r="F117" s="1"/>
      <c r="G117" s="1"/>
      <c r="H117" s="1"/>
    </row>
    <row r="118" spans="2:8" x14ac:dyDescent="0.25">
      <c r="B118" s="20"/>
      <c r="C118" s="1"/>
      <c r="D118" s="1"/>
      <c r="E118" s="1"/>
      <c r="F118" s="1"/>
      <c r="G118" s="1"/>
      <c r="H118" s="1"/>
    </row>
    <row r="119" spans="2:8" x14ac:dyDescent="0.25">
      <c r="B119" s="20"/>
      <c r="C119" s="1"/>
      <c r="D119" s="1"/>
      <c r="E119" s="1"/>
      <c r="F119" s="1"/>
      <c r="G119" s="1"/>
      <c r="H119" s="1"/>
    </row>
    <row r="120" spans="2:8" x14ac:dyDescent="0.25">
      <c r="B120" s="20"/>
      <c r="C120" s="1"/>
      <c r="D120" s="1"/>
      <c r="E120" s="1"/>
      <c r="F120" s="1"/>
      <c r="G120" s="1"/>
      <c r="H120" s="1"/>
    </row>
    <row r="121" spans="2:8" x14ac:dyDescent="0.25">
      <c r="B121" s="20"/>
      <c r="C121" s="1"/>
      <c r="D121" s="1"/>
      <c r="E121" s="1"/>
      <c r="F121" s="1"/>
      <c r="G121" s="1"/>
      <c r="H121" s="1"/>
    </row>
    <row r="122" spans="2:8" x14ac:dyDescent="0.25">
      <c r="B122" s="20"/>
      <c r="C122" s="1"/>
      <c r="D122" s="1"/>
      <c r="E122" s="1"/>
      <c r="F122" s="1"/>
      <c r="G122" s="1"/>
      <c r="H122" s="1"/>
    </row>
    <row r="123" spans="2:8" x14ac:dyDescent="0.25">
      <c r="B123" s="20"/>
      <c r="C123" s="1"/>
      <c r="D123" s="1"/>
      <c r="E123" s="1"/>
      <c r="F123" s="1"/>
      <c r="G123" s="1"/>
      <c r="H123" s="1"/>
    </row>
    <row r="124" spans="2:8" x14ac:dyDescent="0.25">
      <c r="B124" s="20"/>
      <c r="C124" s="1"/>
      <c r="D124" s="1"/>
      <c r="E124" s="1"/>
      <c r="F124" s="1"/>
      <c r="G124" s="1"/>
      <c r="H124" s="1"/>
    </row>
    <row r="125" spans="2:8" x14ac:dyDescent="0.25">
      <c r="B125" s="20"/>
      <c r="C125" s="1"/>
      <c r="D125" s="1"/>
      <c r="E125" s="1"/>
      <c r="F125" s="1"/>
      <c r="G125" s="1"/>
      <c r="H125" s="1"/>
    </row>
    <row r="126" spans="2:8" x14ac:dyDescent="0.25">
      <c r="B126" s="20"/>
      <c r="C126" s="1"/>
      <c r="D126" s="1"/>
      <c r="E126" s="1"/>
      <c r="F126" s="1"/>
      <c r="G126" s="1"/>
      <c r="H126" s="1"/>
    </row>
  </sheetData>
  <sortState xmlns:xlrd2="http://schemas.microsoft.com/office/spreadsheetml/2017/richdata2" ref="A11:R43">
    <sortCondition ref="R11:R43"/>
    <sortCondition ref="O11:O43"/>
    <sortCondition ref="K11:K43"/>
  </sortState>
  <mergeCells count="10">
    <mergeCell ref="M9:P9"/>
    <mergeCell ref="E9:H9"/>
    <mergeCell ref="I9:L9"/>
    <mergeCell ref="A8:R8"/>
    <mergeCell ref="A1:R1"/>
    <mergeCell ref="A2:R2"/>
    <mergeCell ref="A3:R3"/>
    <mergeCell ref="A4:R4"/>
    <mergeCell ref="A5:R5"/>
    <mergeCell ref="A6:R6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54"/>
  <sheetViews>
    <sheetView zoomScale="85" zoomScaleNormal="85" workbookViewId="0">
      <selection sqref="A1:R1"/>
    </sheetView>
  </sheetViews>
  <sheetFormatPr baseColWidth="10" defaultRowHeight="18.75" x14ac:dyDescent="0.25"/>
  <cols>
    <col min="1" max="1" width="36.7109375" style="1" customWidth="1"/>
    <col min="2" max="2" width="7.85546875" style="69" bestFit="1" customWidth="1"/>
    <col min="3" max="3" width="12.42578125" style="6" customWidth="1"/>
    <col min="4" max="6" width="4.7109375" style="2" customWidth="1"/>
    <col min="7" max="7" width="6.28515625" style="2" customWidth="1"/>
    <col min="8" max="8" width="5.7109375" style="2" customWidth="1"/>
    <col min="9" max="10" width="4.7109375" style="1" customWidth="1"/>
    <col min="11" max="11" width="6.28515625" style="1" customWidth="1"/>
    <col min="12" max="12" width="5.7109375" style="1" customWidth="1"/>
    <col min="13" max="14" width="4.7109375" style="1" customWidth="1"/>
    <col min="15" max="15" width="6.28515625" style="1" customWidth="1"/>
    <col min="16" max="16" width="5.7109375" style="1" customWidth="1"/>
    <col min="17" max="17" width="6.85546875" style="1" customWidth="1"/>
    <col min="18" max="18" width="7.140625" style="1" customWidth="1"/>
    <col min="19" max="19" width="7" style="1" customWidth="1"/>
    <col min="20" max="20" width="10" style="1" bestFit="1" customWidth="1"/>
    <col min="21" max="21" width="11.42578125" style="1" customWidth="1"/>
    <col min="22" max="16384" width="11.42578125" style="1"/>
  </cols>
  <sheetData>
    <row r="1" spans="1:31" ht="23.25" x14ac:dyDescent="0.35">
      <c r="A1" s="297" t="str">
        <f>JUVENILES!A1</f>
        <v>MAR DEL PLATA GOLF CLUB - CANCHA VIEJA -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</row>
    <row r="2" spans="1:31" ht="29.25" x14ac:dyDescent="0.4">
      <c r="A2" s="296" t="str">
        <f>JUVENILES!A2</f>
        <v>VIII COPA GRAN MAESTRO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</row>
    <row r="3" spans="1:31" x14ac:dyDescent="0.25">
      <c r="A3" s="298" t="s">
        <v>8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</row>
    <row r="4" spans="1:31" ht="19.5" x14ac:dyDescent="0.3">
      <c r="A4" s="314" t="s">
        <v>12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</row>
    <row r="5" spans="1:31" ht="19.5" x14ac:dyDescent="0.3">
      <c r="A5" s="300" t="s">
        <v>44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</row>
    <row r="6" spans="1:31" x14ac:dyDescent="0.25">
      <c r="A6" s="301" t="str">
        <f>JUVENILES!A6</f>
        <v>15; 16 Y 17 DE JULIO DE 2024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</row>
    <row r="7" spans="1:31" ht="19.5" thickBot="1" x14ac:dyDescent="0.3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8" spans="1:31" ht="19.5" thickBot="1" x14ac:dyDescent="0.3">
      <c r="A8" s="311" t="s">
        <v>57</v>
      </c>
      <c r="B8" s="312"/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3"/>
    </row>
    <row r="9" spans="1:31" ht="20.25" thickBot="1" x14ac:dyDescent="0.35">
      <c r="B9" s="20"/>
      <c r="C9" s="1"/>
      <c r="D9" s="1"/>
      <c r="E9" s="305" t="s">
        <v>47</v>
      </c>
      <c r="F9" s="306"/>
      <c r="G9" s="306"/>
      <c r="H9" s="307"/>
      <c r="I9" s="308" t="s">
        <v>48</v>
      </c>
      <c r="J9" s="309"/>
      <c r="K9" s="309"/>
      <c r="L9" s="310"/>
      <c r="M9" s="293" t="s">
        <v>49</v>
      </c>
      <c r="N9" s="294"/>
      <c r="O9" s="294"/>
      <c r="P9" s="295"/>
    </row>
    <row r="10" spans="1:31" s="23" customFormat="1" ht="20.25" thickBot="1" x14ac:dyDescent="0.35">
      <c r="A10" s="4" t="s">
        <v>0</v>
      </c>
      <c r="B10" s="78" t="s">
        <v>10</v>
      </c>
      <c r="C10" s="24" t="s">
        <v>20</v>
      </c>
      <c r="D10" s="85" t="s">
        <v>1</v>
      </c>
      <c r="E10" s="25" t="s">
        <v>2</v>
      </c>
      <c r="F10" s="25" t="s">
        <v>3</v>
      </c>
      <c r="G10" s="25" t="s">
        <v>4</v>
      </c>
      <c r="H10" s="25" t="s">
        <v>5</v>
      </c>
      <c r="I10" s="26" t="s">
        <v>2</v>
      </c>
      <c r="J10" s="26" t="s">
        <v>3</v>
      </c>
      <c r="K10" s="26" t="s">
        <v>4</v>
      </c>
      <c r="L10" s="26" t="s">
        <v>5</v>
      </c>
      <c r="M10" s="27" t="s">
        <v>2</v>
      </c>
      <c r="N10" s="27" t="s">
        <v>3</v>
      </c>
      <c r="O10" s="27" t="s">
        <v>4</v>
      </c>
      <c r="P10" s="27" t="s">
        <v>5</v>
      </c>
      <c r="Q10" s="4" t="s">
        <v>15</v>
      </c>
      <c r="R10" s="11" t="s">
        <v>14</v>
      </c>
      <c r="S10" s="1"/>
      <c r="T10" s="1"/>
      <c r="U10" s="1"/>
      <c r="Y10" s="1"/>
      <c r="Z10" s="1"/>
      <c r="AA10" s="1"/>
      <c r="AB10" s="1"/>
      <c r="AC10" s="1"/>
      <c r="AD10" s="1"/>
      <c r="AE10" s="1"/>
    </row>
    <row r="11" spans="1:31" ht="20.25" thickBot="1" x14ac:dyDescent="0.35">
      <c r="A11" s="187" t="s">
        <v>152</v>
      </c>
      <c r="B11" s="144" t="s">
        <v>146</v>
      </c>
      <c r="C11" s="141">
        <v>39870</v>
      </c>
      <c r="D11" s="86">
        <v>0</v>
      </c>
      <c r="E11" s="14">
        <v>37</v>
      </c>
      <c r="F11" s="14">
        <v>39</v>
      </c>
      <c r="G11" s="15">
        <f>SUM(E11:F11)</f>
        <v>76</v>
      </c>
      <c r="H11" s="16">
        <f>SUM(G11-D11)</f>
        <v>76</v>
      </c>
      <c r="I11" s="17">
        <v>36</v>
      </c>
      <c r="J11" s="14">
        <v>40</v>
      </c>
      <c r="K11" s="15">
        <f>SUM(I11:J11)</f>
        <v>76</v>
      </c>
      <c r="L11" s="18">
        <f>+(K11-D11)</f>
        <v>76</v>
      </c>
      <c r="M11" s="17">
        <v>37</v>
      </c>
      <c r="N11" s="14">
        <v>35</v>
      </c>
      <c r="O11" s="15">
        <f>SUM(M11:N11)</f>
        <v>72</v>
      </c>
      <c r="P11" s="18">
        <f>+(O11-D11)</f>
        <v>72</v>
      </c>
      <c r="Q11" s="75">
        <f>SUM(H11+L11+P11)</f>
        <v>224</v>
      </c>
      <c r="R11" s="394">
        <f>+G11+K11+O11</f>
        <v>224</v>
      </c>
      <c r="S11" s="74" t="s">
        <v>17</v>
      </c>
    </row>
    <row r="12" spans="1:31" ht="20.25" thickBot="1" x14ac:dyDescent="0.35">
      <c r="A12" s="187" t="s">
        <v>157</v>
      </c>
      <c r="B12" s="144" t="s">
        <v>75</v>
      </c>
      <c r="C12" s="141">
        <v>40163</v>
      </c>
      <c r="D12" s="86">
        <v>1</v>
      </c>
      <c r="E12" s="14">
        <v>35</v>
      </c>
      <c r="F12" s="14">
        <v>43</v>
      </c>
      <c r="G12" s="15">
        <f>SUM(E12:F12)</f>
        <v>78</v>
      </c>
      <c r="H12" s="16">
        <f>SUM(G12-D12)</f>
        <v>77</v>
      </c>
      <c r="I12" s="17">
        <v>37</v>
      </c>
      <c r="J12" s="14">
        <v>34</v>
      </c>
      <c r="K12" s="15">
        <f>SUM(I12:J12)</f>
        <v>71</v>
      </c>
      <c r="L12" s="18">
        <f>+(K12-D12)</f>
        <v>70</v>
      </c>
      <c r="M12" s="17">
        <v>39</v>
      </c>
      <c r="N12" s="14">
        <v>38</v>
      </c>
      <c r="O12" s="15">
        <f>SUM(M12:N12)</f>
        <v>77</v>
      </c>
      <c r="P12" s="18">
        <f>+(O12-D12)</f>
        <v>76</v>
      </c>
      <c r="Q12" s="75">
        <f>SUM(H12+L12+P12)</f>
        <v>223</v>
      </c>
      <c r="R12" s="394">
        <f>+G12+K12+O12</f>
        <v>226</v>
      </c>
      <c r="S12" s="74" t="s">
        <v>18</v>
      </c>
    </row>
    <row r="13" spans="1:31" ht="19.5" x14ac:dyDescent="0.3">
      <c r="A13" s="187" t="s">
        <v>150</v>
      </c>
      <c r="B13" s="144" t="s">
        <v>102</v>
      </c>
      <c r="C13" s="141">
        <v>39827</v>
      </c>
      <c r="D13" s="86">
        <v>3</v>
      </c>
      <c r="E13" s="14">
        <v>41</v>
      </c>
      <c r="F13" s="14">
        <v>38</v>
      </c>
      <c r="G13" s="15">
        <f>SUM(E13:F13)</f>
        <v>79</v>
      </c>
      <c r="H13" s="16">
        <f>SUM(G13-D13)</f>
        <v>76</v>
      </c>
      <c r="I13" s="17">
        <v>43</v>
      </c>
      <c r="J13" s="14">
        <v>36</v>
      </c>
      <c r="K13" s="15">
        <f>SUM(I13:J13)</f>
        <v>79</v>
      </c>
      <c r="L13" s="18">
        <f>+(K13-D13)</f>
        <v>76</v>
      </c>
      <c r="M13" s="17">
        <v>37</v>
      </c>
      <c r="N13" s="14">
        <v>38</v>
      </c>
      <c r="O13" s="15">
        <f>SUM(M13:N13)</f>
        <v>75</v>
      </c>
      <c r="P13" s="18">
        <f>+(O13-D13)</f>
        <v>72</v>
      </c>
      <c r="Q13" s="75">
        <f>SUM(H13+L13+P13)</f>
        <v>224</v>
      </c>
      <c r="R13" s="19">
        <f>+G13+K13+O13</f>
        <v>233</v>
      </c>
    </row>
    <row r="14" spans="1:31" ht="20.25" thickBot="1" x14ac:dyDescent="0.35">
      <c r="A14" s="187" t="s">
        <v>163</v>
      </c>
      <c r="B14" s="144" t="s">
        <v>166</v>
      </c>
      <c r="C14" s="141">
        <v>40491</v>
      </c>
      <c r="D14" s="86">
        <v>6</v>
      </c>
      <c r="E14" s="14">
        <v>39</v>
      </c>
      <c r="F14" s="14">
        <v>38</v>
      </c>
      <c r="G14" s="15">
        <f>SUM(E14:F14)</f>
        <v>77</v>
      </c>
      <c r="H14" s="16">
        <f>SUM(G14-D14)</f>
        <v>71</v>
      </c>
      <c r="I14" s="17">
        <v>42</v>
      </c>
      <c r="J14" s="14">
        <v>38</v>
      </c>
      <c r="K14" s="15">
        <f>SUM(I14:J14)</f>
        <v>80</v>
      </c>
      <c r="L14" s="18">
        <f>+(K14-D14)</f>
        <v>74</v>
      </c>
      <c r="M14" s="17">
        <v>41</v>
      </c>
      <c r="N14" s="14">
        <v>40</v>
      </c>
      <c r="O14" s="15">
        <f>SUM(M14:N14)</f>
        <v>81</v>
      </c>
      <c r="P14" s="18">
        <f>+(O14-D14)</f>
        <v>75</v>
      </c>
      <c r="Q14" s="75">
        <f>SUM(H14+L14+P14)</f>
        <v>220</v>
      </c>
      <c r="R14" s="19">
        <f>+G14+K14+O14</f>
        <v>238</v>
      </c>
    </row>
    <row r="15" spans="1:31" ht="20.25" thickBot="1" x14ac:dyDescent="0.35">
      <c r="A15" s="187" t="s">
        <v>162</v>
      </c>
      <c r="B15" s="144" t="s">
        <v>92</v>
      </c>
      <c r="C15" s="141">
        <v>40437</v>
      </c>
      <c r="D15" s="86">
        <v>8</v>
      </c>
      <c r="E15" s="14">
        <v>41</v>
      </c>
      <c r="F15" s="14">
        <v>43</v>
      </c>
      <c r="G15" s="15">
        <f>SUM(E15:F15)</f>
        <v>84</v>
      </c>
      <c r="H15" s="16">
        <f>SUM(G15-D15)</f>
        <v>76</v>
      </c>
      <c r="I15" s="17">
        <v>35</v>
      </c>
      <c r="J15" s="14">
        <v>42</v>
      </c>
      <c r="K15" s="15">
        <f>SUM(I15:J15)</f>
        <v>77</v>
      </c>
      <c r="L15" s="18">
        <f>+(K15-D15)</f>
        <v>69</v>
      </c>
      <c r="M15" s="17">
        <v>36</v>
      </c>
      <c r="N15" s="14">
        <v>43</v>
      </c>
      <c r="O15" s="15">
        <f>SUM(M15:N15)</f>
        <v>79</v>
      </c>
      <c r="P15" s="18">
        <f>+(O15-D15)</f>
        <v>71</v>
      </c>
      <c r="Q15" s="395">
        <f>SUM(H15+L15+P15)</f>
        <v>216</v>
      </c>
      <c r="R15" s="19">
        <f>+G15+K15+O15</f>
        <v>240</v>
      </c>
      <c r="S15" s="74" t="s">
        <v>51</v>
      </c>
    </row>
    <row r="16" spans="1:31" ht="19.5" x14ac:dyDescent="0.3">
      <c r="A16" s="187" t="s">
        <v>151</v>
      </c>
      <c r="B16" s="144" t="s">
        <v>165</v>
      </c>
      <c r="C16" s="141">
        <v>39828</v>
      </c>
      <c r="D16" s="86">
        <v>3</v>
      </c>
      <c r="E16" s="14">
        <v>44</v>
      </c>
      <c r="F16" s="14">
        <v>40</v>
      </c>
      <c r="G16" s="15">
        <f>SUM(E16:F16)</f>
        <v>84</v>
      </c>
      <c r="H16" s="16">
        <f>SUM(G16-D16)</f>
        <v>81</v>
      </c>
      <c r="I16" s="17">
        <v>39</v>
      </c>
      <c r="J16" s="14">
        <v>39</v>
      </c>
      <c r="K16" s="15">
        <f>SUM(I16:J16)</f>
        <v>78</v>
      </c>
      <c r="L16" s="18">
        <f>+(K16-D16)</f>
        <v>75</v>
      </c>
      <c r="M16" s="17">
        <v>41</v>
      </c>
      <c r="N16" s="14">
        <v>42</v>
      </c>
      <c r="O16" s="15">
        <f>SUM(M16:N16)</f>
        <v>83</v>
      </c>
      <c r="P16" s="18">
        <f>+(O16-D16)</f>
        <v>80</v>
      </c>
      <c r="Q16" s="75">
        <f>SUM(H16+L16+P16)</f>
        <v>236</v>
      </c>
      <c r="R16" s="19">
        <f>+G16+K16+O16</f>
        <v>245</v>
      </c>
    </row>
    <row r="17" spans="1:19" ht="19.5" x14ac:dyDescent="0.3">
      <c r="A17" s="187" t="s">
        <v>156</v>
      </c>
      <c r="B17" s="144" t="s">
        <v>166</v>
      </c>
      <c r="C17" s="141">
        <v>40133</v>
      </c>
      <c r="D17" s="86">
        <v>3</v>
      </c>
      <c r="E17" s="14">
        <v>42</v>
      </c>
      <c r="F17" s="14">
        <v>42</v>
      </c>
      <c r="G17" s="15">
        <f>SUM(E17:F17)</f>
        <v>84</v>
      </c>
      <c r="H17" s="16">
        <f>SUM(G17-D17)</f>
        <v>81</v>
      </c>
      <c r="I17" s="17">
        <v>41</v>
      </c>
      <c r="J17" s="14">
        <v>43</v>
      </c>
      <c r="K17" s="15">
        <f>SUM(I17:J17)</f>
        <v>84</v>
      </c>
      <c r="L17" s="18">
        <f>+(K17-D17)</f>
        <v>81</v>
      </c>
      <c r="M17" s="17">
        <v>39</v>
      </c>
      <c r="N17" s="14">
        <v>41</v>
      </c>
      <c r="O17" s="15">
        <f>SUM(M17:N17)</f>
        <v>80</v>
      </c>
      <c r="P17" s="18">
        <f>+(O17-D17)</f>
        <v>77</v>
      </c>
      <c r="Q17" s="75">
        <f>SUM(H17+L17+P17)</f>
        <v>239</v>
      </c>
      <c r="R17" s="19">
        <f>+G17+K17+O17</f>
        <v>248</v>
      </c>
    </row>
    <row r="18" spans="1:19" ht="20.25" thickBot="1" x14ac:dyDescent="0.35">
      <c r="A18" s="187" t="s">
        <v>153</v>
      </c>
      <c r="B18" s="144" t="s">
        <v>92</v>
      </c>
      <c r="C18" s="141">
        <v>40007</v>
      </c>
      <c r="D18" s="86">
        <v>5</v>
      </c>
      <c r="E18" s="14">
        <v>39</v>
      </c>
      <c r="F18" s="14">
        <v>44</v>
      </c>
      <c r="G18" s="15">
        <f>SUM(E18:F18)</f>
        <v>83</v>
      </c>
      <c r="H18" s="16">
        <f>SUM(G18-D18)</f>
        <v>78</v>
      </c>
      <c r="I18" s="17">
        <v>38</v>
      </c>
      <c r="J18" s="14">
        <v>48</v>
      </c>
      <c r="K18" s="15">
        <f>SUM(I18:J18)</f>
        <v>86</v>
      </c>
      <c r="L18" s="18">
        <f>+(K18-D18)</f>
        <v>81</v>
      </c>
      <c r="M18" s="17">
        <v>43</v>
      </c>
      <c r="N18" s="14">
        <v>39</v>
      </c>
      <c r="O18" s="15">
        <f>SUM(M18:N18)</f>
        <v>82</v>
      </c>
      <c r="P18" s="18">
        <f>+(O18-D18)</f>
        <v>77</v>
      </c>
      <c r="Q18" s="75">
        <f>SUM(H18+L18+P18)</f>
        <v>236</v>
      </c>
      <c r="R18" s="19">
        <f>+G18+K18+O18</f>
        <v>251</v>
      </c>
    </row>
    <row r="19" spans="1:19" ht="20.25" thickBot="1" x14ac:dyDescent="0.35">
      <c r="A19" s="187" t="s">
        <v>25</v>
      </c>
      <c r="B19" s="144" t="s">
        <v>77</v>
      </c>
      <c r="C19" s="141">
        <v>39994</v>
      </c>
      <c r="D19" s="86">
        <v>14</v>
      </c>
      <c r="E19" s="14">
        <v>38</v>
      </c>
      <c r="F19" s="14">
        <v>39</v>
      </c>
      <c r="G19" s="15">
        <f>SUM(E19:F19)</f>
        <v>77</v>
      </c>
      <c r="H19" s="16">
        <f>SUM(G19-D19)</f>
        <v>63</v>
      </c>
      <c r="I19" s="17">
        <v>42</v>
      </c>
      <c r="J19" s="14">
        <v>47</v>
      </c>
      <c r="K19" s="15">
        <f>SUM(I19:J19)</f>
        <v>89</v>
      </c>
      <c r="L19" s="18">
        <f>+(K19-D19)</f>
        <v>75</v>
      </c>
      <c r="M19" s="17">
        <v>43</v>
      </c>
      <c r="N19" s="14">
        <v>43</v>
      </c>
      <c r="O19" s="15">
        <f>SUM(M19:N19)</f>
        <v>86</v>
      </c>
      <c r="P19" s="18">
        <f>+(O19-D19)</f>
        <v>72</v>
      </c>
      <c r="Q19" s="395">
        <f>SUM(H19+L19+P19)</f>
        <v>210</v>
      </c>
      <c r="R19" s="19">
        <f>+G19+K19+O19</f>
        <v>252</v>
      </c>
      <c r="S19" s="74" t="s">
        <v>50</v>
      </c>
    </row>
    <row r="20" spans="1:19" ht="19.5" x14ac:dyDescent="0.3">
      <c r="A20" s="187" t="s">
        <v>161</v>
      </c>
      <c r="B20" s="144" t="s">
        <v>92</v>
      </c>
      <c r="C20" s="141">
        <v>40413</v>
      </c>
      <c r="D20" s="86">
        <v>8</v>
      </c>
      <c r="E20" s="14">
        <v>45</v>
      </c>
      <c r="F20" s="14">
        <v>44</v>
      </c>
      <c r="G20" s="15">
        <f>SUM(E20:F20)</f>
        <v>89</v>
      </c>
      <c r="H20" s="16">
        <f>SUM(G20-D20)</f>
        <v>81</v>
      </c>
      <c r="I20" s="17">
        <v>41</v>
      </c>
      <c r="J20" s="14">
        <v>44</v>
      </c>
      <c r="K20" s="15">
        <f>SUM(I20:J20)</f>
        <v>85</v>
      </c>
      <c r="L20" s="18">
        <f>+(K20-D20)</f>
        <v>77</v>
      </c>
      <c r="M20" s="17">
        <v>40</v>
      </c>
      <c r="N20" s="14">
        <v>42</v>
      </c>
      <c r="O20" s="15">
        <f>SUM(M20:N20)</f>
        <v>82</v>
      </c>
      <c r="P20" s="18">
        <f>+(O20-D20)</f>
        <v>74</v>
      </c>
      <c r="Q20" s="75">
        <f>SUM(H20+L20+P20)</f>
        <v>232</v>
      </c>
      <c r="R20" s="19">
        <f>+G20+K20+O20</f>
        <v>256</v>
      </c>
    </row>
    <row r="21" spans="1:19" ht="19.5" x14ac:dyDescent="0.3">
      <c r="A21" s="187" t="s">
        <v>160</v>
      </c>
      <c r="B21" s="144" t="s">
        <v>133</v>
      </c>
      <c r="C21" s="141">
        <v>40373</v>
      </c>
      <c r="D21" s="86">
        <v>17</v>
      </c>
      <c r="E21" s="14">
        <v>49</v>
      </c>
      <c r="F21" s="14">
        <v>44</v>
      </c>
      <c r="G21" s="15">
        <f>SUM(E21:F21)</f>
        <v>93</v>
      </c>
      <c r="H21" s="16">
        <f>SUM(G21-D21)</f>
        <v>76</v>
      </c>
      <c r="I21" s="17">
        <v>53</v>
      </c>
      <c r="J21" s="14">
        <v>44</v>
      </c>
      <c r="K21" s="15">
        <f>SUM(I21:J21)</f>
        <v>97</v>
      </c>
      <c r="L21" s="18">
        <f>+(K21-D21)</f>
        <v>80</v>
      </c>
      <c r="M21" s="17">
        <v>47</v>
      </c>
      <c r="N21" s="14">
        <v>45</v>
      </c>
      <c r="O21" s="15">
        <f>SUM(M21:N21)</f>
        <v>92</v>
      </c>
      <c r="P21" s="18">
        <f>+(O21-D21)</f>
        <v>75</v>
      </c>
      <c r="Q21" s="75">
        <f>SUM(H21+L21+P21)</f>
        <v>231</v>
      </c>
      <c r="R21" s="19">
        <f>+G21+K21+O21</f>
        <v>282</v>
      </c>
    </row>
    <row r="22" spans="1:19" ht="19.5" x14ac:dyDescent="0.3">
      <c r="A22" s="187" t="s">
        <v>158</v>
      </c>
      <c r="B22" s="144" t="s">
        <v>77</v>
      </c>
      <c r="C22" s="141">
        <v>40175</v>
      </c>
      <c r="D22" s="86">
        <v>15</v>
      </c>
      <c r="E22" s="14">
        <v>45</v>
      </c>
      <c r="F22" s="14">
        <v>48</v>
      </c>
      <c r="G22" s="15">
        <f>SUM(E22:F22)</f>
        <v>93</v>
      </c>
      <c r="H22" s="16">
        <f>SUM(G22-D22)</f>
        <v>78</v>
      </c>
      <c r="I22" s="17">
        <v>52</v>
      </c>
      <c r="J22" s="14">
        <v>51</v>
      </c>
      <c r="K22" s="15">
        <f>SUM(I22:J22)</f>
        <v>103</v>
      </c>
      <c r="L22" s="18">
        <f>+(K22-D22)</f>
        <v>88</v>
      </c>
      <c r="M22" s="17">
        <v>41</v>
      </c>
      <c r="N22" s="14">
        <v>46</v>
      </c>
      <c r="O22" s="15">
        <f>SUM(M22:N22)</f>
        <v>87</v>
      </c>
      <c r="P22" s="18">
        <f>+(O22-D22)</f>
        <v>72</v>
      </c>
      <c r="Q22" s="75">
        <f>SUM(H22+L22+P22)</f>
        <v>238</v>
      </c>
      <c r="R22" s="19">
        <f>+G22+K22+O22</f>
        <v>283</v>
      </c>
    </row>
    <row r="23" spans="1:19" ht="19.5" x14ac:dyDescent="0.3">
      <c r="A23" s="187" t="s">
        <v>154</v>
      </c>
      <c r="B23" s="144" t="s">
        <v>155</v>
      </c>
      <c r="C23" s="141">
        <v>40045</v>
      </c>
      <c r="D23" s="86">
        <v>32</v>
      </c>
      <c r="E23" s="14">
        <v>58</v>
      </c>
      <c r="F23" s="14">
        <v>55</v>
      </c>
      <c r="G23" s="15">
        <f>SUM(E23:F23)</f>
        <v>113</v>
      </c>
      <c r="H23" s="16">
        <f>SUM(G23-D23)</f>
        <v>81</v>
      </c>
      <c r="I23" s="17">
        <v>54</v>
      </c>
      <c r="J23" s="14">
        <v>50</v>
      </c>
      <c r="K23" s="15">
        <f>SUM(I23:J23)</f>
        <v>104</v>
      </c>
      <c r="L23" s="18">
        <f>+(K23-D23)</f>
        <v>72</v>
      </c>
      <c r="M23" s="17">
        <v>51</v>
      </c>
      <c r="N23" s="14">
        <v>59</v>
      </c>
      <c r="O23" s="15">
        <f>SUM(M23:N23)</f>
        <v>110</v>
      </c>
      <c r="P23" s="18">
        <f>+(O23-D23)</f>
        <v>78</v>
      </c>
      <c r="Q23" s="75">
        <f>SUM(H23+L23+P23)</f>
        <v>231</v>
      </c>
      <c r="R23" s="19">
        <f>+G23+K23+O23</f>
        <v>327</v>
      </c>
    </row>
    <row r="24" spans="1:19" ht="19.5" x14ac:dyDescent="0.3">
      <c r="A24" s="187" t="s">
        <v>164</v>
      </c>
      <c r="B24" s="144" t="s">
        <v>106</v>
      </c>
      <c r="C24" s="141">
        <v>40519</v>
      </c>
      <c r="D24" s="86">
        <v>34</v>
      </c>
      <c r="E24" s="14">
        <v>62</v>
      </c>
      <c r="F24" s="14">
        <v>64</v>
      </c>
      <c r="G24" s="15">
        <f>SUM(E24:F24)</f>
        <v>126</v>
      </c>
      <c r="H24" s="16">
        <f>SUM(G24-D24)</f>
        <v>92</v>
      </c>
      <c r="I24" s="17">
        <v>49</v>
      </c>
      <c r="J24" s="14">
        <v>51</v>
      </c>
      <c r="K24" s="15">
        <f>SUM(I24:J24)</f>
        <v>100</v>
      </c>
      <c r="L24" s="18">
        <f>+(K24-D24)</f>
        <v>66</v>
      </c>
      <c r="M24" s="17">
        <v>53</v>
      </c>
      <c r="N24" s="14">
        <v>60</v>
      </c>
      <c r="O24" s="15">
        <f>SUM(M24:N24)</f>
        <v>113</v>
      </c>
      <c r="P24" s="18">
        <f>+(O24-D24)</f>
        <v>79</v>
      </c>
      <c r="Q24" s="75">
        <f>SUM(H24+L24+P24)</f>
        <v>237</v>
      </c>
      <c r="R24" s="19">
        <f>+G24+K24+O24</f>
        <v>339</v>
      </c>
    </row>
    <row r="25" spans="1:19" ht="20.25" thickBot="1" x14ac:dyDescent="0.35">
      <c r="A25" s="188" t="s">
        <v>159</v>
      </c>
      <c r="B25" s="145" t="s">
        <v>92</v>
      </c>
      <c r="C25" s="142">
        <v>40211</v>
      </c>
      <c r="D25" s="189">
        <v>36</v>
      </c>
      <c r="E25" s="190">
        <v>59</v>
      </c>
      <c r="F25" s="190">
        <v>67</v>
      </c>
      <c r="G25" s="191">
        <f>SUM(E25:F25)</f>
        <v>126</v>
      </c>
      <c r="H25" s="192">
        <f>SUM(G25-D25)</f>
        <v>90</v>
      </c>
      <c r="I25" s="193">
        <v>82</v>
      </c>
      <c r="J25" s="190">
        <v>67</v>
      </c>
      <c r="K25" s="191">
        <f>SUM(I25:J25)</f>
        <v>149</v>
      </c>
      <c r="L25" s="194">
        <f>+(K25-D25)</f>
        <v>113</v>
      </c>
      <c r="M25" s="193">
        <v>60</v>
      </c>
      <c r="N25" s="190">
        <v>73</v>
      </c>
      <c r="O25" s="191">
        <f>SUM(M25:N25)</f>
        <v>133</v>
      </c>
      <c r="P25" s="194">
        <f>+(O25-D25)</f>
        <v>97</v>
      </c>
      <c r="Q25" s="195">
        <f>SUM(H25+L25+P25)</f>
        <v>300</v>
      </c>
      <c r="R25" s="196">
        <f>+G25+K25+O25</f>
        <v>408</v>
      </c>
    </row>
    <row r="26" spans="1:19" x14ac:dyDescent="0.25">
      <c r="B26" s="1"/>
      <c r="C26" s="1"/>
      <c r="D26" s="1"/>
      <c r="E26" s="1"/>
      <c r="F26" s="1"/>
      <c r="G26" s="1"/>
      <c r="H26" s="1"/>
    </row>
    <row r="27" spans="1:19" x14ac:dyDescent="0.25">
      <c r="B27" s="1"/>
      <c r="C27" s="1"/>
      <c r="D27" s="1"/>
      <c r="E27" s="1"/>
      <c r="F27" s="1"/>
      <c r="G27" s="1"/>
      <c r="H27" s="1"/>
    </row>
    <row r="28" spans="1:19" x14ac:dyDescent="0.25">
      <c r="B28" s="1"/>
      <c r="C28" s="1"/>
      <c r="D28" s="1"/>
      <c r="E28" s="1"/>
      <c r="F28" s="1"/>
      <c r="G28" s="1"/>
      <c r="H28" s="1"/>
    </row>
    <row r="29" spans="1:19" x14ac:dyDescent="0.25">
      <c r="B29" s="1"/>
      <c r="C29" s="1"/>
      <c r="D29" s="1"/>
      <c r="E29" s="1"/>
      <c r="F29" s="1"/>
      <c r="G29" s="1"/>
      <c r="H29" s="1"/>
    </row>
    <row r="30" spans="1:19" x14ac:dyDescent="0.25">
      <c r="B30" s="1"/>
      <c r="C30" s="1"/>
      <c r="D30" s="1"/>
      <c r="E30" s="1"/>
      <c r="F30" s="1"/>
      <c r="G30" s="1"/>
      <c r="H30" s="1"/>
    </row>
    <row r="31" spans="1:19" ht="23.25" x14ac:dyDescent="0.35">
      <c r="A31" s="297" t="str">
        <f>JUVENILES!A1</f>
        <v>MAR DEL PLATA GOLF CLUB - CANCHA VIEJA -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</row>
    <row r="32" spans="1:19" ht="29.25" x14ac:dyDescent="0.4">
      <c r="A32" s="296" t="str">
        <f>JUVENILES!A2</f>
        <v>VIII COPA GRAN MAESTRO</v>
      </c>
      <c r="B32" s="296"/>
      <c r="C32" s="296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6"/>
      <c r="P32" s="296"/>
      <c r="Q32" s="296"/>
      <c r="R32" s="296"/>
    </row>
    <row r="33" spans="1:19" x14ac:dyDescent="0.25">
      <c r="A33" s="298" t="s">
        <v>8</v>
      </c>
      <c r="B33" s="298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</row>
    <row r="34" spans="1:19" ht="26.25" x14ac:dyDescent="0.4">
      <c r="A34" s="299" t="s">
        <v>12</v>
      </c>
      <c r="B34" s="299"/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</row>
    <row r="35" spans="1:19" ht="19.5" x14ac:dyDescent="0.3">
      <c r="A35" s="300" t="s">
        <v>44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</row>
    <row r="36" spans="1:19" x14ac:dyDescent="0.25">
      <c r="A36" s="301" t="str">
        <f>JUVENILES!A6</f>
        <v>15; 16 Y 17 DE JULIO DE 2024</v>
      </c>
      <c r="B36" s="301"/>
      <c r="C36" s="301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</row>
    <row r="37" spans="1:19" ht="20.25" thickBot="1" x14ac:dyDescent="0.35">
      <c r="A37" s="61"/>
      <c r="B37" s="79"/>
      <c r="C37" s="68"/>
      <c r="D37" s="62"/>
      <c r="E37" s="63"/>
      <c r="F37" s="63"/>
      <c r="G37" s="7"/>
      <c r="H37" s="64"/>
      <c r="I37" s="63"/>
      <c r="J37" s="63"/>
      <c r="K37" s="7"/>
      <c r="L37" s="65"/>
      <c r="M37" s="63"/>
      <c r="N37" s="63"/>
      <c r="O37" s="7"/>
      <c r="P37" s="65"/>
      <c r="Q37" s="66"/>
      <c r="R37" s="67"/>
    </row>
    <row r="38" spans="1:19" ht="19.5" thickBot="1" x14ac:dyDescent="0.3">
      <c r="A38" s="403" t="s">
        <v>53</v>
      </c>
      <c r="B38" s="404"/>
      <c r="C38" s="404"/>
      <c r="D38" s="404"/>
      <c r="E38" s="404"/>
      <c r="F38" s="404"/>
      <c r="G38" s="404"/>
      <c r="H38" s="404"/>
      <c r="I38" s="404"/>
      <c r="J38" s="404"/>
      <c r="K38" s="404"/>
      <c r="L38" s="404"/>
      <c r="M38" s="404"/>
      <c r="N38" s="404"/>
      <c r="O38" s="404"/>
      <c r="P38" s="404"/>
      <c r="Q38" s="404"/>
      <c r="R38" s="405"/>
    </row>
    <row r="39" spans="1:19" ht="20.25" thickBot="1" x14ac:dyDescent="0.35">
      <c r="B39" s="20"/>
      <c r="C39" s="1"/>
      <c r="D39" s="1"/>
      <c r="E39" s="305" t="s">
        <v>47</v>
      </c>
      <c r="F39" s="306"/>
      <c r="G39" s="306"/>
      <c r="H39" s="307"/>
      <c r="I39" s="308" t="s">
        <v>48</v>
      </c>
      <c r="J39" s="309"/>
      <c r="K39" s="309"/>
      <c r="L39" s="310"/>
      <c r="M39" s="293" t="s">
        <v>49</v>
      </c>
      <c r="N39" s="294"/>
      <c r="O39" s="294"/>
      <c r="P39" s="295"/>
    </row>
    <row r="40" spans="1:19" ht="20.25" thickBot="1" x14ac:dyDescent="0.35">
      <c r="A40" s="4" t="s">
        <v>6</v>
      </c>
      <c r="B40" s="78" t="s">
        <v>10</v>
      </c>
      <c r="C40" s="24" t="s">
        <v>20</v>
      </c>
      <c r="D40" s="85" t="s">
        <v>1</v>
      </c>
      <c r="E40" s="25" t="s">
        <v>2</v>
      </c>
      <c r="F40" s="25" t="s">
        <v>3</v>
      </c>
      <c r="G40" s="25" t="s">
        <v>4</v>
      </c>
      <c r="H40" s="25" t="s">
        <v>5</v>
      </c>
      <c r="I40" s="26" t="s">
        <v>2</v>
      </c>
      <c r="J40" s="26" t="s">
        <v>3</v>
      </c>
      <c r="K40" s="26" t="s">
        <v>4</v>
      </c>
      <c r="L40" s="26" t="s">
        <v>5</v>
      </c>
      <c r="M40" s="27" t="s">
        <v>2</v>
      </c>
      <c r="N40" s="27" t="s">
        <v>3</v>
      </c>
      <c r="O40" s="27" t="s">
        <v>4</v>
      </c>
      <c r="P40" s="27" t="s">
        <v>5</v>
      </c>
      <c r="Q40" s="4" t="s">
        <v>15</v>
      </c>
      <c r="R40" s="11" t="s">
        <v>14</v>
      </c>
    </row>
    <row r="41" spans="1:19" ht="20.25" thickBot="1" x14ac:dyDescent="0.35">
      <c r="A41" s="187" t="s">
        <v>168</v>
      </c>
      <c r="B41" s="144" t="s">
        <v>106</v>
      </c>
      <c r="C41" s="141">
        <v>39932</v>
      </c>
      <c r="D41" s="86">
        <v>5</v>
      </c>
      <c r="E41" s="14">
        <v>38</v>
      </c>
      <c r="F41" s="14">
        <v>37</v>
      </c>
      <c r="G41" s="15">
        <f>SUM(E41:F41)</f>
        <v>75</v>
      </c>
      <c r="H41" s="16">
        <f>SUM(G41-D41)</f>
        <v>70</v>
      </c>
      <c r="I41" s="17">
        <v>39</v>
      </c>
      <c r="J41" s="14">
        <v>36</v>
      </c>
      <c r="K41" s="15">
        <f>SUM(I41:J41)</f>
        <v>75</v>
      </c>
      <c r="L41" s="18">
        <f>+(K41-D41)</f>
        <v>70</v>
      </c>
      <c r="M41" s="17">
        <v>40</v>
      </c>
      <c r="N41" s="14">
        <v>35</v>
      </c>
      <c r="O41" s="15">
        <f>SUM(M41:N41)</f>
        <v>75</v>
      </c>
      <c r="P41" s="18">
        <f>+(O41-D41)</f>
        <v>70</v>
      </c>
      <c r="Q41" s="75">
        <f>SUM(H41+L41+P41)</f>
        <v>210</v>
      </c>
      <c r="R41" s="394">
        <f>+G41+K41+O41</f>
        <v>225</v>
      </c>
      <c r="S41" s="74" t="s">
        <v>17</v>
      </c>
    </row>
    <row r="42" spans="1:19" ht="20.25" thickBot="1" x14ac:dyDescent="0.35">
      <c r="A42" s="187" t="s">
        <v>172</v>
      </c>
      <c r="B42" s="144" t="s">
        <v>106</v>
      </c>
      <c r="C42" s="141">
        <v>40616</v>
      </c>
      <c r="D42" s="86">
        <v>10</v>
      </c>
      <c r="E42" s="14">
        <v>46</v>
      </c>
      <c r="F42" s="14">
        <v>43</v>
      </c>
      <c r="G42" s="15">
        <f>SUM(E42:F42)</f>
        <v>89</v>
      </c>
      <c r="H42" s="16">
        <f>SUM(G42-D42)</f>
        <v>79</v>
      </c>
      <c r="I42" s="17">
        <v>46</v>
      </c>
      <c r="J42" s="14">
        <v>38</v>
      </c>
      <c r="K42" s="15">
        <f>SUM(I42:J42)</f>
        <v>84</v>
      </c>
      <c r="L42" s="18">
        <f>+(K42-D42)</f>
        <v>74</v>
      </c>
      <c r="M42" s="17">
        <v>42</v>
      </c>
      <c r="N42" s="14">
        <v>40</v>
      </c>
      <c r="O42" s="15">
        <f>SUM(M42:N42)</f>
        <v>82</v>
      </c>
      <c r="P42" s="18">
        <f>+(O42-D42)</f>
        <v>72</v>
      </c>
      <c r="Q42" s="75">
        <f>SUM(H42+L42+P42)</f>
        <v>225</v>
      </c>
      <c r="R42" s="394">
        <f>+G42+K42+O42</f>
        <v>255</v>
      </c>
      <c r="S42" s="74" t="s">
        <v>18</v>
      </c>
    </row>
    <row r="43" spans="1:19" ht="19.5" x14ac:dyDescent="0.3">
      <c r="A43" s="187" t="s">
        <v>171</v>
      </c>
      <c r="B43" s="144" t="s">
        <v>177</v>
      </c>
      <c r="C43" s="141">
        <v>40361</v>
      </c>
      <c r="D43" s="86">
        <v>11</v>
      </c>
      <c r="E43" s="14">
        <v>40</v>
      </c>
      <c r="F43" s="14">
        <v>42</v>
      </c>
      <c r="G43" s="15">
        <f>SUM(E43:F43)</f>
        <v>82</v>
      </c>
      <c r="H43" s="16">
        <f>SUM(G43-D43)</f>
        <v>71</v>
      </c>
      <c r="I43" s="17">
        <v>46</v>
      </c>
      <c r="J43" s="14">
        <v>42</v>
      </c>
      <c r="K43" s="15">
        <f>SUM(I43:J43)</f>
        <v>88</v>
      </c>
      <c r="L43" s="18">
        <f>+(K43-D43)</f>
        <v>77</v>
      </c>
      <c r="M43" s="17">
        <v>43</v>
      </c>
      <c r="N43" s="14">
        <v>55</v>
      </c>
      <c r="O43" s="15">
        <f>SUM(M43:N43)</f>
        <v>98</v>
      </c>
      <c r="P43" s="18">
        <f>+(O43-D43)</f>
        <v>87</v>
      </c>
      <c r="Q43" s="75">
        <f>SUM(H43+L43+P43)</f>
        <v>235</v>
      </c>
      <c r="R43" s="19">
        <f>+G43+K43+O43</f>
        <v>268</v>
      </c>
    </row>
    <row r="44" spans="1:19" ht="19.5" x14ac:dyDescent="0.3">
      <c r="A44" s="187" t="s">
        <v>169</v>
      </c>
      <c r="B44" s="144" t="s">
        <v>77</v>
      </c>
      <c r="C44" s="141">
        <v>40056</v>
      </c>
      <c r="D44" s="86">
        <v>10</v>
      </c>
      <c r="E44" s="14">
        <v>48</v>
      </c>
      <c r="F44" s="14">
        <v>42</v>
      </c>
      <c r="G44" s="15">
        <f>SUM(E44:F44)</f>
        <v>90</v>
      </c>
      <c r="H44" s="16">
        <f>SUM(G44-D44)</f>
        <v>80</v>
      </c>
      <c r="I44" s="17">
        <v>45</v>
      </c>
      <c r="J44" s="14">
        <v>50</v>
      </c>
      <c r="K44" s="15">
        <f>SUM(I44:J44)</f>
        <v>95</v>
      </c>
      <c r="L44" s="18">
        <f>+(K44-D44)</f>
        <v>85</v>
      </c>
      <c r="M44" s="17">
        <v>45</v>
      </c>
      <c r="N44" s="14">
        <v>45</v>
      </c>
      <c r="O44" s="15">
        <f>SUM(M44:N44)</f>
        <v>90</v>
      </c>
      <c r="P44" s="18">
        <f>+(O44-D44)</f>
        <v>80</v>
      </c>
      <c r="Q44" s="75">
        <f>SUM(H44+L44+P44)</f>
        <v>245</v>
      </c>
      <c r="R44" s="19">
        <f>+G44+K44+O44</f>
        <v>275</v>
      </c>
    </row>
    <row r="45" spans="1:19" ht="19.5" x14ac:dyDescent="0.3">
      <c r="A45" s="187" t="s">
        <v>31</v>
      </c>
      <c r="B45" s="144" t="s">
        <v>86</v>
      </c>
      <c r="C45" s="141">
        <v>39869</v>
      </c>
      <c r="D45" s="86">
        <v>9</v>
      </c>
      <c r="E45" s="14">
        <v>45</v>
      </c>
      <c r="F45" s="14">
        <v>46</v>
      </c>
      <c r="G45" s="15">
        <f>SUM(E45:F45)</f>
        <v>91</v>
      </c>
      <c r="H45" s="16">
        <f>SUM(G45-D45)</f>
        <v>82</v>
      </c>
      <c r="I45" s="17">
        <v>46</v>
      </c>
      <c r="J45" s="14">
        <v>51</v>
      </c>
      <c r="K45" s="15">
        <f>SUM(I45:J45)</f>
        <v>97</v>
      </c>
      <c r="L45" s="18">
        <f>+(K45-D45)</f>
        <v>88</v>
      </c>
      <c r="M45" s="17">
        <v>46</v>
      </c>
      <c r="N45" s="14">
        <v>43</v>
      </c>
      <c r="O45" s="15">
        <f>SUM(M45:N45)</f>
        <v>89</v>
      </c>
      <c r="P45" s="18">
        <f>+(O45-D45)</f>
        <v>80</v>
      </c>
      <c r="Q45" s="75">
        <f>SUM(H45+L45+P45)</f>
        <v>250</v>
      </c>
      <c r="R45" s="19">
        <f>+G45+K45+O45</f>
        <v>277</v>
      </c>
    </row>
    <row r="46" spans="1:19" ht="19.5" x14ac:dyDescent="0.3">
      <c r="A46" s="187" t="s">
        <v>34</v>
      </c>
      <c r="B46" s="144" t="s">
        <v>106</v>
      </c>
      <c r="C46" s="141">
        <v>40415</v>
      </c>
      <c r="D46" s="86">
        <v>19</v>
      </c>
      <c r="E46" s="14">
        <v>53</v>
      </c>
      <c r="F46" s="14">
        <v>47</v>
      </c>
      <c r="G46" s="15">
        <f>SUM(E46:F46)</f>
        <v>100</v>
      </c>
      <c r="H46" s="16">
        <f>SUM(G46-D46)</f>
        <v>81</v>
      </c>
      <c r="I46" s="17">
        <v>45</v>
      </c>
      <c r="J46" s="14">
        <v>49</v>
      </c>
      <c r="K46" s="15">
        <f>SUM(I46:J46)</f>
        <v>94</v>
      </c>
      <c r="L46" s="18">
        <f>+(K46-D46)</f>
        <v>75</v>
      </c>
      <c r="M46" s="17">
        <v>47</v>
      </c>
      <c r="N46" s="14">
        <v>44</v>
      </c>
      <c r="O46" s="15">
        <f>SUM(M46:N46)</f>
        <v>91</v>
      </c>
      <c r="P46" s="18">
        <f>+(O46-D46)</f>
        <v>72</v>
      </c>
      <c r="Q46" s="75">
        <f>SUM(H46+L46+P46)</f>
        <v>228</v>
      </c>
      <c r="R46" s="19">
        <f>+G46+K46+O46</f>
        <v>285</v>
      </c>
    </row>
    <row r="47" spans="1:19" ht="19.5" x14ac:dyDescent="0.3">
      <c r="A47" s="187" t="s">
        <v>170</v>
      </c>
      <c r="B47" s="144" t="s">
        <v>106</v>
      </c>
      <c r="C47" s="141">
        <v>40112</v>
      </c>
      <c r="D47" s="86">
        <v>18</v>
      </c>
      <c r="E47" s="14">
        <v>50</v>
      </c>
      <c r="F47" s="14">
        <v>50</v>
      </c>
      <c r="G47" s="15">
        <f>SUM(E47:F47)</f>
        <v>100</v>
      </c>
      <c r="H47" s="16">
        <f>SUM(G47-D47)</f>
        <v>82</v>
      </c>
      <c r="I47" s="17">
        <v>49</v>
      </c>
      <c r="J47" s="14">
        <v>44</v>
      </c>
      <c r="K47" s="15">
        <f>SUM(I47:J47)</f>
        <v>93</v>
      </c>
      <c r="L47" s="18">
        <f>+(K47-D47)</f>
        <v>75</v>
      </c>
      <c r="M47" s="17">
        <v>46</v>
      </c>
      <c r="N47" s="14">
        <v>49</v>
      </c>
      <c r="O47" s="15">
        <f>SUM(M47:N47)</f>
        <v>95</v>
      </c>
      <c r="P47" s="18">
        <f>+(O47-D47)</f>
        <v>77</v>
      </c>
      <c r="Q47" s="75">
        <f>SUM(H47+L47+P47)</f>
        <v>234</v>
      </c>
      <c r="R47" s="19">
        <f>+G47+K47+O47</f>
        <v>288</v>
      </c>
    </row>
    <row r="48" spans="1:19" ht="19.5" x14ac:dyDescent="0.3">
      <c r="A48" s="187" t="s">
        <v>167</v>
      </c>
      <c r="B48" s="144" t="s">
        <v>90</v>
      </c>
      <c r="C48" s="141">
        <v>39930</v>
      </c>
      <c r="D48" s="86">
        <v>19</v>
      </c>
      <c r="E48" s="14">
        <v>45</v>
      </c>
      <c r="F48" s="14">
        <v>49</v>
      </c>
      <c r="G48" s="15">
        <f>SUM(E48:F48)</f>
        <v>94</v>
      </c>
      <c r="H48" s="16">
        <f>SUM(G48-D48)</f>
        <v>75</v>
      </c>
      <c r="I48" s="17">
        <v>45</v>
      </c>
      <c r="J48" s="14">
        <v>53</v>
      </c>
      <c r="K48" s="15">
        <f>SUM(I48:J48)</f>
        <v>98</v>
      </c>
      <c r="L48" s="18">
        <f>+(K48-D48)</f>
        <v>79</v>
      </c>
      <c r="M48" s="17">
        <v>44</v>
      </c>
      <c r="N48" s="14">
        <v>52</v>
      </c>
      <c r="O48" s="15">
        <f>SUM(M48:N48)</f>
        <v>96</v>
      </c>
      <c r="P48" s="18">
        <f>+(O48-D48)</f>
        <v>77</v>
      </c>
      <c r="Q48" s="75">
        <f>SUM(H48+L48+P48)</f>
        <v>231</v>
      </c>
      <c r="R48" s="19">
        <f>+G48+K48+O48</f>
        <v>288</v>
      </c>
    </row>
    <row r="49" spans="1:19" ht="19.5" x14ac:dyDescent="0.3">
      <c r="A49" s="187" t="s">
        <v>43</v>
      </c>
      <c r="B49" s="144" t="s">
        <v>92</v>
      </c>
      <c r="C49" s="141">
        <v>40917</v>
      </c>
      <c r="D49" s="86">
        <v>19</v>
      </c>
      <c r="E49" s="14">
        <v>49</v>
      </c>
      <c r="F49" s="14">
        <v>42</v>
      </c>
      <c r="G49" s="15">
        <f>SUM(E49:F49)</f>
        <v>91</v>
      </c>
      <c r="H49" s="16">
        <f>SUM(G49-D49)</f>
        <v>72</v>
      </c>
      <c r="I49" s="17">
        <v>57</v>
      </c>
      <c r="J49" s="14">
        <v>47</v>
      </c>
      <c r="K49" s="15">
        <f>SUM(I49:J49)</f>
        <v>104</v>
      </c>
      <c r="L49" s="18">
        <f>+(K49-D49)</f>
        <v>85</v>
      </c>
      <c r="M49" s="17">
        <v>47</v>
      </c>
      <c r="N49" s="14">
        <v>48</v>
      </c>
      <c r="O49" s="15">
        <f>SUM(M49:N49)</f>
        <v>95</v>
      </c>
      <c r="P49" s="18">
        <f>+(O49-D49)</f>
        <v>76</v>
      </c>
      <c r="Q49" s="75">
        <f>SUM(H49+L49+P49)</f>
        <v>233</v>
      </c>
      <c r="R49" s="19">
        <f>+G49+K49+O49</f>
        <v>290</v>
      </c>
    </row>
    <row r="50" spans="1:19" ht="20.25" thickBot="1" x14ac:dyDescent="0.35">
      <c r="A50" s="187" t="s">
        <v>174</v>
      </c>
      <c r="B50" s="144" t="s">
        <v>92</v>
      </c>
      <c r="C50" s="141">
        <v>41082</v>
      </c>
      <c r="D50" s="86">
        <v>28</v>
      </c>
      <c r="E50" s="14">
        <v>51</v>
      </c>
      <c r="F50" s="14">
        <v>45</v>
      </c>
      <c r="G50" s="15">
        <f>SUM(E50:F50)</f>
        <v>96</v>
      </c>
      <c r="H50" s="16">
        <f>SUM(G50-D50)</f>
        <v>68</v>
      </c>
      <c r="I50" s="17">
        <v>64</v>
      </c>
      <c r="J50" s="14">
        <v>48</v>
      </c>
      <c r="K50" s="15">
        <f>SUM(I50:J50)</f>
        <v>112</v>
      </c>
      <c r="L50" s="18">
        <f>+(K50-D50)</f>
        <v>84</v>
      </c>
      <c r="M50" s="17">
        <v>54</v>
      </c>
      <c r="N50" s="14">
        <v>53</v>
      </c>
      <c r="O50" s="15">
        <f>SUM(M50:N50)</f>
        <v>107</v>
      </c>
      <c r="P50" s="18">
        <f>+(O50-D50)</f>
        <v>79</v>
      </c>
      <c r="Q50" s="75">
        <f>SUM(H50+L50+P50)</f>
        <v>231</v>
      </c>
      <c r="R50" s="19">
        <f>+G50+K50+O50</f>
        <v>315</v>
      </c>
    </row>
    <row r="51" spans="1:19" ht="20.25" thickBot="1" x14ac:dyDescent="0.35">
      <c r="A51" s="187" t="s">
        <v>173</v>
      </c>
      <c r="B51" s="144" t="s">
        <v>92</v>
      </c>
      <c r="C51" s="141">
        <v>40858</v>
      </c>
      <c r="D51" s="86">
        <v>34</v>
      </c>
      <c r="E51" s="14">
        <v>57</v>
      </c>
      <c r="F51" s="14">
        <v>56</v>
      </c>
      <c r="G51" s="15">
        <f>SUM(E51:F51)</f>
        <v>113</v>
      </c>
      <c r="H51" s="16">
        <f>SUM(G51-D51)</f>
        <v>79</v>
      </c>
      <c r="I51" s="17">
        <v>50</v>
      </c>
      <c r="J51" s="14">
        <v>53</v>
      </c>
      <c r="K51" s="15">
        <f>SUM(I51:J51)</f>
        <v>103</v>
      </c>
      <c r="L51" s="18">
        <f>+(K51-D51)</f>
        <v>69</v>
      </c>
      <c r="M51" s="17">
        <v>51</v>
      </c>
      <c r="N51" s="14">
        <v>54</v>
      </c>
      <c r="O51" s="15">
        <f>SUM(M51:N51)</f>
        <v>105</v>
      </c>
      <c r="P51" s="18">
        <f>+(O51-D51)</f>
        <v>71</v>
      </c>
      <c r="Q51" s="395">
        <f>SUM(H51+L51+P51)</f>
        <v>219</v>
      </c>
      <c r="R51" s="19">
        <f>+G51+K51+O51</f>
        <v>321</v>
      </c>
      <c r="S51" s="74" t="s">
        <v>51</v>
      </c>
    </row>
    <row r="52" spans="1:19" ht="20.25" thickBot="1" x14ac:dyDescent="0.35">
      <c r="A52" s="187" t="s">
        <v>175</v>
      </c>
      <c r="B52" s="144" t="s">
        <v>92</v>
      </c>
      <c r="C52" s="141">
        <v>41086</v>
      </c>
      <c r="D52" s="86">
        <v>36</v>
      </c>
      <c r="E52" s="14">
        <v>57</v>
      </c>
      <c r="F52" s="14">
        <v>50</v>
      </c>
      <c r="G52" s="15">
        <f>SUM(E52:F52)</f>
        <v>107</v>
      </c>
      <c r="H52" s="16">
        <f>SUM(G52-D52)</f>
        <v>71</v>
      </c>
      <c r="I52" s="17">
        <v>49</v>
      </c>
      <c r="J52" s="14">
        <v>57</v>
      </c>
      <c r="K52" s="15">
        <f>SUM(I52:J52)</f>
        <v>106</v>
      </c>
      <c r="L52" s="18">
        <f>+(K52-D52)</f>
        <v>70</v>
      </c>
      <c r="M52" s="17">
        <v>57</v>
      </c>
      <c r="N52" s="14">
        <v>53</v>
      </c>
      <c r="O52" s="15">
        <f>SUM(M52:N52)</f>
        <v>110</v>
      </c>
      <c r="P52" s="18">
        <f>+(O52-D52)</f>
        <v>74</v>
      </c>
      <c r="Q52" s="395">
        <f>SUM(H52+L52+P52)</f>
        <v>215</v>
      </c>
      <c r="R52" s="19">
        <f>+G52+K52+O52</f>
        <v>323</v>
      </c>
      <c r="S52" s="74" t="s">
        <v>50</v>
      </c>
    </row>
    <row r="53" spans="1:19" ht="19.5" x14ac:dyDescent="0.3">
      <c r="A53" s="187" t="s">
        <v>176</v>
      </c>
      <c r="B53" s="144" t="s">
        <v>77</v>
      </c>
      <c r="C53" s="141">
        <v>41129</v>
      </c>
      <c r="D53" s="86">
        <v>33</v>
      </c>
      <c r="E53" s="14">
        <v>56</v>
      </c>
      <c r="F53" s="14">
        <v>59</v>
      </c>
      <c r="G53" s="15">
        <f>SUM(E53:F53)</f>
        <v>115</v>
      </c>
      <c r="H53" s="16">
        <f>SUM(G53-D53)</f>
        <v>82</v>
      </c>
      <c r="I53" s="17">
        <v>53</v>
      </c>
      <c r="J53" s="14">
        <v>59</v>
      </c>
      <c r="K53" s="15">
        <f>SUM(I53:J53)</f>
        <v>112</v>
      </c>
      <c r="L53" s="18">
        <f>+(K53-D53)</f>
        <v>79</v>
      </c>
      <c r="M53" s="17">
        <v>57</v>
      </c>
      <c r="N53" s="14">
        <v>56</v>
      </c>
      <c r="O53" s="15">
        <f>SUM(M53:N53)</f>
        <v>113</v>
      </c>
      <c r="P53" s="18">
        <f>+(O53-D53)</f>
        <v>80</v>
      </c>
      <c r="Q53" s="75">
        <f>SUM(H53+L53+P53)</f>
        <v>241</v>
      </c>
      <c r="R53" s="19">
        <f>+G53+K53+O53</f>
        <v>340</v>
      </c>
    </row>
    <row r="54" spans="1:19" ht="20.25" thickBot="1" x14ac:dyDescent="0.35">
      <c r="A54" s="188" t="s">
        <v>33</v>
      </c>
      <c r="B54" s="145" t="s">
        <v>106</v>
      </c>
      <c r="C54" s="142">
        <v>41055</v>
      </c>
      <c r="D54" s="189">
        <v>33</v>
      </c>
      <c r="E54" s="190">
        <v>58</v>
      </c>
      <c r="F54" s="190">
        <v>55</v>
      </c>
      <c r="G54" s="191">
        <f>SUM(E54:F54)</f>
        <v>113</v>
      </c>
      <c r="H54" s="192">
        <f>SUM(G54-D54)</f>
        <v>80</v>
      </c>
      <c r="I54" s="193">
        <v>62</v>
      </c>
      <c r="J54" s="190">
        <v>59</v>
      </c>
      <c r="K54" s="191">
        <f>SUM(I54:J54)</f>
        <v>121</v>
      </c>
      <c r="L54" s="194">
        <f>+(K54-D54)</f>
        <v>88</v>
      </c>
      <c r="M54" s="193">
        <v>51</v>
      </c>
      <c r="N54" s="190">
        <v>56</v>
      </c>
      <c r="O54" s="191">
        <f>SUM(M54:N54)</f>
        <v>107</v>
      </c>
      <c r="P54" s="194">
        <f>+(O54-D54)</f>
        <v>74</v>
      </c>
      <c r="Q54" s="195">
        <f>SUM(H54+L54+P54)</f>
        <v>242</v>
      </c>
      <c r="R54" s="196">
        <f>+G54+K54+O54</f>
        <v>341</v>
      </c>
    </row>
  </sheetData>
  <sortState xmlns:xlrd2="http://schemas.microsoft.com/office/spreadsheetml/2017/richdata2" ref="A41:R54">
    <sortCondition ref="R41:R54"/>
    <sortCondition ref="O41:O54"/>
    <sortCondition ref="K41:K54"/>
  </sortState>
  <mergeCells count="20">
    <mergeCell ref="A1:R1"/>
    <mergeCell ref="A2:R2"/>
    <mergeCell ref="A3:R3"/>
    <mergeCell ref="A4:R4"/>
    <mergeCell ref="A5:R5"/>
    <mergeCell ref="A36:R36"/>
    <mergeCell ref="E39:H39"/>
    <mergeCell ref="I39:L39"/>
    <mergeCell ref="M39:P39"/>
    <mergeCell ref="A6:R6"/>
    <mergeCell ref="A8:R8"/>
    <mergeCell ref="A38:R38"/>
    <mergeCell ref="E9:H9"/>
    <mergeCell ref="I9:L9"/>
    <mergeCell ref="M9:P9"/>
    <mergeCell ref="A31:R31"/>
    <mergeCell ref="A32:R32"/>
    <mergeCell ref="A33:R33"/>
    <mergeCell ref="A34:R34"/>
    <mergeCell ref="A35:R35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9"/>
  <sheetViews>
    <sheetView zoomScale="85" zoomScaleNormal="85" workbookViewId="0">
      <selection sqref="A1:R1"/>
    </sheetView>
  </sheetViews>
  <sheetFormatPr baseColWidth="10" defaultRowHeight="18.75" x14ac:dyDescent="0.25"/>
  <cols>
    <col min="1" max="1" width="36.7109375" style="1" customWidth="1"/>
    <col min="2" max="2" width="7.28515625" style="6" bestFit="1" customWidth="1"/>
    <col min="3" max="3" width="12.42578125" style="6" customWidth="1"/>
    <col min="4" max="6" width="4.7109375" style="2" customWidth="1"/>
    <col min="7" max="7" width="6.28515625" style="2" customWidth="1"/>
    <col min="8" max="8" width="5.7109375" style="2" customWidth="1"/>
    <col min="9" max="10" width="4.7109375" style="1" customWidth="1"/>
    <col min="11" max="11" width="6.28515625" style="1" customWidth="1"/>
    <col min="12" max="12" width="5.7109375" style="1" customWidth="1"/>
    <col min="13" max="14" width="4.7109375" style="1" customWidth="1"/>
    <col min="15" max="15" width="6.28515625" style="1" customWidth="1"/>
    <col min="16" max="16" width="5.7109375" style="1" customWidth="1"/>
    <col min="17" max="17" width="6.85546875" style="1" customWidth="1"/>
    <col min="18" max="18" width="7.140625" style="1" customWidth="1"/>
    <col min="19" max="19" width="7.7109375" style="1" customWidth="1"/>
    <col min="20" max="24" width="11.42578125" style="1" customWidth="1"/>
    <col min="25" max="16384" width="11.42578125" style="1"/>
  </cols>
  <sheetData>
    <row r="1" spans="1:21" ht="23.25" x14ac:dyDescent="0.35">
      <c r="A1" s="297" t="str">
        <f>JUVENILES!A1</f>
        <v>MAR DEL PLATA GOLF CLUB - CANCHA VIEJA -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</row>
    <row r="2" spans="1:21" ht="29.25" x14ac:dyDescent="0.4">
      <c r="A2" s="296" t="str">
        <f>JUVENILES!A2</f>
        <v>VIII COPA GRAN MAESTRO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</row>
    <row r="3" spans="1:21" x14ac:dyDescent="0.25">
      <c r="A3" s="298" t="s">
        <v>8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</row>
    <row r="4" spans="1:21" ht="26.25" x14ac:dyDescent="0.4">
      <c r="A4" s="299" t="s">
        <v>12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</row>
    <row r="5" spans="1:21" ht="19.5" x14ac:dyDescent="0.3">
      <c r="A5" s="300" t="s">
        <v>44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</row>
    <row r="6" spans="1:21" x14ac:dyDescent="0.25">
      <c r="A6" s="301" t="str">
        <f>JUVENILES!A6</f>
        <v>15; 16 Y 17 DE JULIO DE 2024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</row>
    <row r="7" spans="1:21" ht="20.25" thickBot="1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21" ht="19.5" thickBot="1" x14ac:dyDescent="0.3">
      <c r="A8" s="315" t="s">
        <v>198</v>
      </c>
      <c r="B8" s="316"/>
      <c r="C8" s="31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7"/>
    </row>
    <row r="9" spans="1:21" ht="20.25" thickBot="1" x14ac:dyDescent="0.35">
      <c r="B9" s="1"/>
      <c r="C9" s="1"/>
      <c r="D9" s="1"/>
      <c r="E9" s="305" t="s">
        <v>47</v>
      </c>
      <c r="F9" s="306"/>
      <c r="G9" s="306"/>
      <c r="H9" s="307"/>
      <c r="I9" s="308" t="s">
        <v>48</v>
      </c>
      <c r="J9" s="309"/>
      <c r="K9" s="309"/>
      <c r="L9" s="310"/>
      <c r="M9" s="293" t="s">
        <v>49</v>
      </c>
      <c r="N9" s="294"/>
      <c r="O9" s="294"/>
      <c r="P9" s="295"/>
    </row>
    <row r="10" spans="1:21" s="23" customFormat="1" ht="20.25" thickBot="1" x14ac:dyDescent="0.35">
      <c r="A10" s="4" t="s">
        <v>0</v>
      </c>
      <c r="B10" s="76" t="s">
        <v>10</v>
      </c>
      <c r="C10" s="24" t="s">
        <v>20</v>
      </c>
      <c r="D10" s="83" t="s">
        <v>1</v>
      </c>
      <c r="E10" s="25" t="s">
        <v>2</v>
      </c>
      <c r="F10" s="25" t="s">
        <v>3</v>
      </c>
      <c r="G10" s="25" t="s">
        <v>4</v>
      </c>
      <c r="H10" s="25" t="s">
        <v>5</v>
      </c>
      <c r="I10" s="26" t="s">
        <v>2</v>
      </c>
      <c r="J10" s="26" t="s">
        <v>3</v>
      </c>
      <c r="K10" s="26" t="s">
        <v>4</v>
      </c>
      <c r="L10" s="26" t="s">
        <v>5</v>
      </c>
      <c r="M10" s="27" t="s">
        <v>2</v>
      </c>
      <c r="N10" s="27" t="s">
        <v>3</v>
      </c>
      <c r="O10" s="27" t="s">
        <v>4</v>
      </c>
      <c r="P10" s="27" t="s">
        <v>5</v>
      </c>
      <c r="Q10" s="4" t="s">
        <v>15</v>
      </c>
      <c r="R10" s="11" t="s">
        <v>14</v>
      </c>
      <c r="S10" s="1"/>
      <c r="T10" s="1"/>
      <c r="U10" s="1"/>
    </row>
    <row r="11" spans="1:21" ht="20.25" thickBot="1" x14ac:dyDescent="0.35">
      <c r="A11" s="187" t="s">
        <v>184</v>
      </c>
      <c r="B11" s="144" t="s">
        <v>155</v>
      </c>
      <c r="C11" s="141">
        <v>41277</v>
      </c>
      <c r="D11" s="86">
        <v>6</v>
      </c>
      <c r="E11" s="14">
        <v>38</v>
      </c>
      <c r="F11" s="14">
        <v>40</v>
      </c>
      <c r="G11" s="15">
        <f>SUM(E11:F11)</f>
        <v>78</v>
      </c>
      <c r="H11" s="16">
        <f>SUM(G11-D11)</f>
        <v>72</v>
      </c>
      <c r="I11" s="17">
        <v>41</v>
      </c>
      <c r="J11" s="14">
        <v>45</v>
      </c>
      <c r="K11" s="15">
        <f>SUM(I11:J11)</f>
        <v>86</v>
      </c>
      <c r="L11" s="18">
        <f>+(K11-D11)</f>
        <v>80</v>
      </c>
      <c r="M11" s="17">
        <v>40</v>
      </c>
      <c r="N11" s="14">
        <v>36</v>
      </c>
      <c r="O11" s="15">
        <f>SUM(M11:N11)</f>
        <v>76</v>
      </c>
      <c r="P11" s="18">
        <f>+(O11-D11)</f>
        <v>70</v>
      </c>
      <c r="Q11" s="75">
        <f>SUM(H11+L11+P11)</f>
        <v>222</v>
      </c>
      <c r="R11" s="394">
        <f>+G11+K11+O11</f>
        <v>240</v>
      </c>
      <c r="S11" s="74" t="s">
        <v>17</v>
      </c>
    </row>
    <row r="12" spans="1:21" ht="20.25" thickBot="1" x14ac:dyDescent="0.35">
      <c r="A12" s="187" t="s">
        <v>180</v>
      </c>
      <c r="B12" s="144" t="s">
        <v>166</v>
      </c>
      <c r="C12" s="141">
        <v>40931</v>
      </c>
      <c r="D12" s="86">
        <v>6</v>
      </c>
      <c r="E12" s="14">
        <v>42</v>
      </c>
      <c r="F12" s="14">
        <v>41</v>
      </c>
      <c r="G12" s="15">
        <f>SUM(E12:F12)</f>
        <v>83</v>
      </c>
      <c r="H12" s="16">
        <f>SUM(G12-D12)</f>
        <v>77</v>
      </c>
      <c r="I12" s="17">
        <v>47</v>
      </c>
      <c r="J12" s="14">
        <v>40</v>
      </c>
      <c r="K12" s="15">
        <f>SUM(I12:J12)</f>
        <v>87</v>
      </c>
      <c r="L12" s="18">
        <f>+(K12-D12)</f>
        <v>81</v>
      </c>
      <c r="M12" s="17">
        <v>42</v>
      </c>
      <c r="N12" s="14">
        <v>39</v>
      </c>
      <c r="O12" s="15">
        <f>SUM(M12:N12)</f>
        <v>81</v>
      </c>
      <c r="P12" s="18">
        <f>+(O12-D12)</f>
        <v>75</v>
      </c>
      <c r="Q12" s="75">
        <f>SUM(H12+L12+P12)</f>
        <v>233</v>
      </c>
      <c r="R12" s="394">
        <f>+G12+K12+O12</f>
        <v>251</v>
      </c>
      <c r="S12" s="74" t="s">
        <v>18</v>
      </c>
    </row>
    <row r="13" spans="1:21" ht="20.25" thickBot="1" x14ac:dyDescent="0.35">
      <c r="A13" s="187" t="s">
        <v>182</v>
      </c>
      <c r="B13" s="144" t="s">
        <v>155</v>
      </c>
      <c r="C13" s="141">
        <v>41139</v>
      </c>
      <c r="D13" s="86">
        <v>14</v>
      </c>
      <c r="E13" s="14">
        <v>43</v>
      </c>
      <c r="F13" s="14">
        <v>40</v>
      </c>
      <c r="G13" s="15">
        <f>SUM(E13:F13)</f>
        <v>83</v>
      </c>
      <c r="H13" s="16">
        <f>SUM(G13-D13)</f>
        <v>69</v>
      </c>
      <c r="I13" s="17">
        <v>45</v>
      </c>
      <c r="J13" s="14">
        <v>42</v>
      </c>
      <c r="K13" s="15">
        <f>SUM(I13:J13)</f>
        <v>87</v>
      </c>
      <c r="L13" s="18">
        <f>+(K13-D13)</f>
        <v>73</v>
      </c>
      <c r="M13" s="17">
        <v>40</v>
      </c>
      <c r="N13" s="14">
        <v>49</v>
      </c>
      <c r="O13" s="15">
        <f>SUM(M13:N13)</f>
        <v>89</v>
      </c>
      <c r="P13" s="18">
        <f>+(O13-D13)</f>
        <v>75</v>
      </c>
      <c r="Q13" s="395">
        <f>SUM(H13+L13+P13)</f>
        <v>217</v>
      </c>
      <c r="R13" s="19">
        <f>+G13+K13+O13</f>
        <v>259</v>
      </c>
      <c r="S13" s="74" t="s">
        <v>50</v>
      </c>
    </row>
    <row r="14" spans="1:21" ht="19.5" x14ac:dyDescent="0.3">
      <c r="A14" s="187" t="s">
        <v>32</v>
      </c>
      <c r="B14" s="144" t="s">
        <v>75</v>
      </c>
      <c r="C14" s="141">
        <v>40766</v>
      </c>
      <c r="D14" s="86">
        <v>12</v>
      </c>
      <c r="E14" s="14">
        <v>51</v>
      </c>
      <c r="F14" s="14">
        <v>48</v>
      </c>
      <c r="G14" s="15">
        <f>SUM(E14:F14)</f>
        <v>99</v>
      </c>
      <c r="H14" s="16">
        <f>SUM(G14-D14)</f>
        <v>87</v>
      </c>
      <c r="I14" s="17">
        <v>45</v>
      </c>
      <c r="J14" s="14">
        <v>43</v>
      </c>
      <c r="K14" s="15">
        <f>SUM(I14:J14)</f>
        <v>88</v>
      </c>
      <c r="L14" s="18">
        <f>+(K14-D14)</f>
        <v>76</v>
      </c>
      <c r="M14" s="17">
        <v>49</v>
      </c>
      <c r="N14" s="14">
        <v>42</v>
      </c>
      <c r="O14" s="15">
        <f>SUM(M14:N14)</f>
        <v>91</v>
      </c>
      <c r="P14" s="18">
        <f>+(O14-D14)</f>
        <v>79</v>
      </c>
      <c r="Q14" s="75">
        <f>SUM(H14+L14+P14)</f>
        <v>242</v>
      </c>
      <c r="R14" s="19">
        <f>+G14+K14+O14</f>
        <v>278</v>
      </c>
    </row>
    <row r="15" spans="1:21" ht="19.5" x14ac:dyDescent="0.3">
      <c r="A15" s="187" t="s">
        <v>179</v>
      </c>
      <c r="B15" s="144" t="s">
        <v>115</v>
      </c>
      <c r="C15" s="141">
        <v>40651</v>
      </c>
      <c r="D15" s="86">
        <v>15</v>
      </c>
      <c r="E15" s="14">
        <v>47</v>
      </c>
      <c r="F15" s="14">
        <v>40</v>
      </c>
      <c r="G15" s="15">
        <f>SUM(E15:F15)</f>
        <v>87</v>
      </c>
      <c r="H15" s="16">
        <f>SUM(G15-D15)</f>
        <v>72</v>
      </c>
      <c r="I15" s="17">
        <v>48</v>
      </c>
      <c r="J15" s="14">
        <v>46</v>
      </c>
      <c r="K15" s="15">
        <f>SUM(I15:J15)</f>
        <v>94</v>
      </c>
      <c r="L15" s="18">
        <f>+(K15-D15)</f>
        <v>79</v>
      </c>
      <c r="M15" s="17">
        <v>51</v>
      </c>
      <c r="N15" s="14">
        <v>58</v>
      </c>
      <c r="O15" s="15">
        <f>SUM(M15:N15)</f>
        <v>109</v>
      </c>
      <c r="P15" s="18">
        <f>+(O15-D15)</f>
        <v>94</v>
      </c>
      <c r="Q15" s="75">
        <f>SUM(H15+L15+P15)</f>
        <v>245</v>
      </c>
      <c r="R15" s="19">
        <f>+G15+K15+O15</f>
        <v>290</v>
      </c>
    </row>
    <row r="16" spans="1:21" ht="20.25" thickBot="1" x14ac:dyDescent="0.35">
      <c r="A16" s="187" t="s">
        <v>183</v>
      </c>
      <c r="B16" s="144" t="s">
        <v>133</v>
      </c>
      <c r="C16" s="141">
        <v>41174</v>
      </c>
      <c r="D16" s="86">
        <v>21</v>
      </c>
      <c r="E16" s="14">
        <v>46</v>
      </c>
      <c r="F16" s="14">
        <v>45</v>
      </c>
      <c r="G16" s="15">
        <f>SUM(E16:F16)</f>
        <v>91</v>
      </c>
      <c r="H16" s="16">
        <f>SUM(G16-D16)</f>
        <v>70</v>
      </c>
      <c r="I16" s="17">
        <v>48</v>
      </c>
      <c r="J16" s="14">
        <v>53</v>
      </c>
      <c r="K16" s="15">
        <f>SUM(I16:J16)</f>
        <v>101</v>
      </c>
      <c r="L16" s="18">
        <f>+(K16-D16)</f>
        <v>80</v>
      </c>
      <c r="M16" s="17">
        <v>52</v>
      </c>
      <c r="N16" s="14">
        <v>53</v>
      </c>
      <c r="O16" s="15">
        <f>SUM(M16:N16)</f>
        <v>105</v>
      </c>
      <c r="P16" s="18">
        <f>+(O16-D16)</f>
        <v>84</v>
      </c>
      <c r="Q16" s="75">
        <f>SUM(H16+L16+P16)</f>
        <v>234</v>
      </c>
      <c r="R16" s="19">
        <f>+G16+K16+O16</f>
        <v>297</v>
      </c>
    </row>
    <row r="17" spans="1:19" ht="20.25" thickBot="1" x14ac:dyDescent="0.35">
      <c r="A17" s="187" t="s">
        <v>178</v>
      </c>
      <c r="B17" s="144" t="s">
        <v>106</v>
      </c>
      <c r="C17" s="141">
        <v>40544</v>
      </c>
      <c r="D17" s="86">
        <v>24</v>
      </c>
      <c r="E17" s="14">
        <v>48</v>
      </c>
      <c r="F17" s="14">
        <v>55</v>
      </c>
      <c r="G17" s="15">
        <f>SUM(E17:F17)</f>
        <v>103</v>
      </c>
      <c r="H17" s="16">
        <f>SUM(G17-D17)</f>
        <v>79</v>
      </c>
      <c r="I17" s="17">
        <v>44</v>
      </c>
      <c r="J17" s="14">
        <v>51</v>
      </c>
      <c r="K17" s="15">
        <f>SUM(I17:J17)</f>
        <v>95</v>
      </c>
      <c r="L17" s="18">
        <f>+(K17-D17)</f>
        <v>71</v>
      </c>
      <c r="M17" s="17">
        <v>50</v>
      </c>
      <c r="N17" s="14">
        <v>51</v>
      </c>
      <c r="O17" s="15">
        <f>SUM(M17:N17)</f>
        <v>101</v>
      </c>
      <c r="P17" s="18">
        <f>+(O17-D17)</f>
        <v>77</v>
      </c>
      <c r="Q17" s="395">
        <f>SUM(H17+L17+P17)</f>
        <v>227</v>
      </c>
      <c r="R17" s="19">
        <f>+G17+K17+O17</f>
        <v>299</v>
      </c>
      <c r="S17" s="74" t="s">
        <v>51</v>
      </c>
    </row>
    <row r="18" spans="1:19" ht="19.5" x14ac:dyDescent="0.3">
      <c r="A18" s="187" t="s">
        <v>181</v>
      </c>
      <c r="B18" s="144" t="s">
        <v>75</v>
      </c>
      <c r="C18" s="141">
        <v>41137</v>
      </c>
      <c r="D18" s="86">
        <v>22</v>
      </c>
      <c r="E18" s="14">
        <v>47</v>
      </c>
      <c r="F18" s="14">
        <v>53</v>
      </c>
      <c r="G18" s="15">
        <f>SUM(E18:F18)</f>
        <v>100</v>
      </c>
      <c r="H18" s="16">
        <f>SUM(G18-D18)</f>
        <v>78</v>
      </c>
      <c r="I18" s="17">
        <v>51</v>
      </c>
      <c r="J18" s="14">
        <v>55</v>
      </c>
      <c r="K18" s="15">
        <f>SUM(I18:J18)</f>
        <v>106</v>
      </c>
      <c r="L18" s="18">
        <f>+(K18-D18)</f>
        <v>84</v>
      </c>
      <c r="M18" s="17">
        <v>50</v>
      </c>
      <c r="N18" s="14">
        <v>57</v>
      </c>
      <c r="O18" s="15">
        <f>SUM(M18:N18)</f>
        <v>107</v>
      </c>
      <c r="P18" s="18">
        <f>+(O18-D18)</f>
        <v>85</v>
      </c>
      <c r="Q18" s="75">
        <f>SUM(H18+L18+P18)</f>
        <v>247</v>
      </c>
      <c r="R18" s="19">
        <f>+G18+K18+O18</f>
        <v>313</v>
      </c>
    </row>
    <row r="19" spans="1:19" ht="20.25" thickBot="1" x14ac:dyDescent="0.35">
      <c r="A19" s="188" t="s">
        <v>185</v>
      </c>
      <c r="B19" s="145" t="s">
        <v>86</v>
      </c>
      <c r="C19" s="142">
        <v>41775</v>
      </c>
      <c r="D19" s="189">
        <v>29</v>
      </c>
      <c r="E19" s="190">
        <v>65</v>
      </c>
      <c r="F19" s="190">
        <v>49</v>
      </c>
      <c r="G19" s="191">
        <f>SUM(E19:F19)</f>
        <v>114</v>
      </c>
      <c r="H19" s="192">
        <f>SUM(G19-D19)</f>
        <v>85</v>
      </c>
      <c r="I19" s="193">
        <v>62</v>
      </c>
      <c r="J19" s="190">
        <v>52</v>
      </c>
      <c r="K19" s="191">
        <f>SUM(I19:J19)</f>
        <v>114</v>
      </c>
      <c r="L19" s="194">
        <f>+(K19-D19)</f>
        <v>85</v>
      </c>
      <c r="M19" s="193">
        <v>54</v>
      </c>
      <c r="N19" s="190">
        <v>53</v>
      </c>
      <c r="O19" s="191">
        <f>SUM(M19:N19)</f>
        <v>107</v>
      </c>
      <c r="P19" s="194">
        <f>+(O19-D19)</f>
        <v>78</v>
      </c>
      <c r="Q19" s="195">
        <f>SUM(H19+L19+P19)</f>
        <v>248</v>
      </c>
      <c r="R19" s="196">
        <f>+G19+K19+O19</f>
        <v>335</v>
      </c>
    </row>
  </sheetData>
  <sortState xmlns:xlrd2="http://schemas.microsoft.com/office/spreadsheetml/2017/richdata2" ref="A11:R19">
    <sortCondition ref="R11:R19"/>
    <sortCondition ref="O11:O19"/>
    <sortCondition ref="K11:K19"/>
  </sortState>
  <mergeCells count="10">
    <mergeCell ref="A1:R1"/>
    <mergeCell ref="A2:R2"/>
    <mergeCell ref="A3:R3"/>
    <mergeCell ref="A4:R4"/>
    <mergeCell ref="A5:R5"/>
    <mergeCell ref="E9:H9"/>
    <mergeCell ref="I9:L9"/>
    <mergeCell ref="M9:P9"/>
    <mergeCell ref="A6:R6"/>
    <mergeCell ref="A8:R8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9"/>
  <sheetViews>
    <sheetView zoomScale="70" zoomScaleNormal="70" workbookViewId="0">
      <selection sqref="A1:F1"/>
    </sheetView>
  </sheetViews>
  <sheetFormatPr baseColWidth="10" defaultRowHeight="18.75" x14ac:dyDescent="0.25"/>
  <cols>
    <col min="1" max="1" width="36.85546875" style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8" bestFit="1" customWidth="1"/>
    <col min="8" max="8" width="11.42578125" style="69"/>
    <col min="9" max="9" width="36.28515625" style="1" bestFit="1" customWidth="1"/>
    <col min="10" max="16384" width="11.42578125" style="1"/>
  </cols>
  <sheetData>
    <row r="1" spans="1:16" ht="23.25" x14ac:dyDescent="0.35">
      <c r="A1" s="297" t="s">
        <v>58</v>
      </c>
      <c r="B1" s="297"/>
      <c r="C1" s="297"/>
      <c r="D1" s="297"/>
      <c r="E1" s="297"/>
      <c r="F1" s="297"/>
    </row>
    <row r="2" spans="1:16" ht="29.25" x14ac:dyDescent="0.4">
      <c r="A2" s="323" t="s">
        <v>312</v>
      </c>
      <c r="B2" s="323"/>
      <c r="C2" s="323"/>
      <c r="D2" s="323"/>
      <c r="E2" s="323"/>
      <c r="F2" s="323"/>
    </row>
    <row r="3" spans="1:16" ht="19.5" x14ac:dyDescent="0.3">
      <c r="A3" s="322" t="s">
        <v>8</v>
      </c>
      <c r="B3" s="322"/>
      <c r="C3" s="322"/>
      <c r="D3" s="322"/>
      <c r="E3" s="322"/>
      <c r="F3" s="322"/>
    </row>
    <row r="4" spans="1:16" ht="26.25" x14ac:dyDescent="0.4">
      <c r="A4" s="299" t="s">
        <v>65</v>
      </c>
      <c r="B4" s="299"/>
      <c r="C4" s="299"/>
      <c r="D4" s="299"/>
      <c r="E4" s="299"/>
      <c r="F4" s="299"/>
    </row>
    <row r="5" spans="1:16" ht="19.5" x14ac:dyDescent="0.3">
      <c r="A5" s="300" t="s">
        <v>61</v>
      </c>
      <c r="B5" s="300"/>
      <c r="C5" s="300"/>
      <c r="D5" s="300"/>
      <c r="E5" s="300"/>
      <c r="F5" s="300"/>
    </row>
    <row r="6" spans="1:16" ht="19.5" x14ac:dyDescent="0.3">
      <c r="A6" s="318" t="s">
        <v>66</v>
      </c>
      <c r="B6" s="318"/>
      <c r="C6" s="318"/>
      <c r="D6" s="318"/>
      <c r="E6" s="318"/>
      <c r="F6" s="318"/>
    </row>
    <row r="7" spans="1:16" ht="20.25" thickBot="1" x14ac:dyDescent="0.35">
      <c r="A7" s="91"/>
      <c r="B7" s="91"/>
      <c r="C7" s="91"/>
      <c r="D7" s="91"/>
      <c r="E7" s="91"/>
      <c r="F7" s="91"/>
    </row>
    <row r="8" spans="1:16" ht="20.25" thickBot="1" x14ac:dyDescent="0.3">
      <c r="A8" s="319" t="s">
        <v>62</v>
      </c>
      <c r="B8" s="320"/>
      <c r="C8" s="320"/>
      <c r="D8" s="320"/>
      <c r="E8" s="320"/>
      <c r="F8" s="321"/>
    </row>
    <row r="9" spans="1:16" s="89" customFormat="1" ht="20.25" thickBot="1" x14ac:dyDescent="0.35">
      <c r="A9" s="92" t="s">
        <v>0</v>
      </c>
      <c r="B9" s="93" t="s">
        <v>10</v>
      </c>
      <c r="C9" s="93" t="s">
        <v>21</v>
      </c>
      <c r="D9" s="94" t="s">
        <v>1</v>
      </c>
      <c r="E9" s="95" t="s">
        <v>4</v>
      </c>
      <c r="F9" s="95" t="s">
        <v>5</v>
      </c>
      <c r="G9" s="72"/>
      <c r="H9" s="69"/>
      <c r="K9" s="1"/>
      <c r="L9" s="1"/>
      <c r="M9" s="1"/>
      <c r="N9" s="1"/>
      <c r="O9" s="1"/>
      <c r="P9" s="1"/>
    </row>
    <row r="10" spans="1:16" ht="20.25" thickBot="1" x14ac:dyDescent="0.35">
      <c r="A10" s="96" t="s">
        <v>216</v>
      </c>
      <c r="B10" s="97" t="s">
        <v>218</v>
      </c>
      <c r="C10" s="80">
        <v>41183</v>
      </c>
      <c r="D10" s="81">
        <v>0</v>
      </c>
      <c r="E10" s="420">
        <v>41</v>
      </c>
      <c r="F10" s="87">
        <f>(E10-D10)</f>
        <v>41</v>
      </c>
      <c r="G10" s="13" t="s">
        <v>45</v>
      </c>
    </row>
    <row r="11" spans="1:16" ht="20.25" thickBot="1" x14ac:dyDescent="0.35">
      <c r="A11" s="96" t="s">
        <v>214</v>
      </c>
      <c r="B11" s="97" t="s">
        <v>106</v>
      </c>
      <c r="C11" s="80">
        <v>40722</v>
      </c>
      <c r="D11" s="81">
        <v>0</v>
      </c>
      <c r="E11" s="420">
        <v>57</v>
      </c>
      <c r="F11" s="87">
        <f>(E11-D11)</f>
        <v>57</v>
      </c>
      <c r="G11" s="13" t="s">
        <v>46</v>
      </c>
    </row>
    <row r="12" spans="1:16" ht="20.25" thickBot="1" x14ac:dyDescent="0.35">
      <c r="A12" s="96" t="s">
        <v>210</v>
      </c>
      <c r="B12" s="97" t="s">
        <v>90</v>
      </c>
      <c r="C12" s="80">
        <v>40941</v>
      </c>
      <c r="D12" s="81">
        <v>19</v>
      </c>
      <c r="E12" s="73">
        <v>59</v>
      </c>
      <c r="F12" s="422">
        <f>(E12-D12)</f>
        <v>40</v>
      </c>
      <c r="G12" s="13" t="s">
        <v>22</v>
      </c>
    </row>
    <row r="13" spans="1:16" ht="19.5" x14ac:dyDescent="0.3">
      <c r="A13" s="96" t="s">
        <v>215</v>
      </c>
      <c r="B13" s="97" t="s">
        <v>77</v>
      </c>
      <c r="C13" s="80">
        <v>41004</v>
      </c>
      <c r="D13" s="81">
        <v>0</v>
      </c>
      <c r="E13" s="73">
        <v>63</v>
      </c>
      <c r="F13" s="87">
        <f>(E13-D13)</f>
        <v>63</v>
      </c>
    </row>
    <row r="14" spans="1:16" ht="19.5" x14ac:dyDescent="0.3">
      <c r="A14" s="96" t="s">
        <v>209</v>
      </c>
      <c r="B14" s="97" t="s">
        <v>106</v>
      </c>
      <c r="C14" s="80">
        <v>41124</v>
      </c>
      <c r="D14" s="81">
        <v>23</v>
      </c>
      <c r="E14" s="73">
        <v>64</v>
      </c>
      <c r="F14" s="87">
        <f>(E14-D14)</f>
        <v>41</v>
      </c>
    </row>
    <row r="15" spans="1:16" ht="19.5" x14ac:dyDescent="0.3">
      <c r="A15" s="96" t="s">
        <v>217</v>
      </c>
      <c r="B15" s="97" t="s">
        <v>212</v>
      </c>
      <c r="C15" s="80">
        <v>40631</v>
      </c>
      <c r="D15" s="81">
        <v>0</v>
      </c>
      <c r="E15" s="73">
        <v>71</v>
      </c>
      <c r="F15" s="87">
        <f>(E15-D15)</f>
        <v>71</v>
      </c>
    </row>
    <row r="16" spans="1:16" ht="19.5" x14ac:dyDescent="0.3">
      <c r="A16" s="96" t="s">
        <v>208</v>
      </c>
      <c r="B16" s="97" t="s">
        <v>90</v>
      </c>
      <c r="C16" s="80">
        <v>40954</v>
      </c>
      <c r="D16" s="81">
        <v>23</v>
      </c>
      <c r="E16" s="73">
        <v>80</v>
      </c>
      <c r="F16" s="87">
        <f>(E16-D16)</f>
        <v>57</v>
      </c>
    </row>
    <row r="17" spans="1:8" ht="19.5" x14ac:dyDescent="0.3">
      <c r="A17" s="284" t="s">
        <v>211</v>
      </c>
      <c r="B17" s="97" t="s">
        <v>212</v>
      </c>
      <c r="C17" s="80">
        <v>41194</v>
      </c>
      <c r="D17" s="285" t="s">
        <v>11</v>
      </c>
      <c r="E17" s="286" t="s">
        <v>11</v>
      </c>
      <c r="F17" s="87" t="s">
        <v>11</v>
      </c>
    </row>
    <row r="18" spans="1:8" ht="20.25" thickBot="1" x14ac:dyDescent="0.35">
      <c r="A18" s="417" t="s">
        <v>213</v>
      </c>
      <c r="B18" s="412" t="s">
        <v>106</v>
      </c>
      <c r="C18" s="413">
        <v>41178</v>
      </c>
      <c r="D18" s="418" t="s">
        <v>11</v>
      </c>
      <c r="E18" s="419" t="s">
        <v>11</v>
      </c>
      <c r="F18" s="416" t="s">
        <v>11</v>
      </c>
    </row>
    <row r="20" spans="1:8" ht="19.5" thickBot="1" x14ac:dyDescent="0.3"/>
    <row r="21" spans="1:8" ht="20.25" thickBot="1" x14ac:dyDescent="0.3">
      <c r="A21" s="319" t="s">
        <v>63</v>
      </c>
      <c r="B21" s="320"/>
      <c r="C21" s="320"/>
      <c r="D21" s="320"/>
      <c r="E21" s="320"/>
      <c r="F21" s="321"/>
    </row>
    <row r="22" spans="1:8" ht="20.25" thickBot="1" x14ac:dyDescent="0.3">
      <c r="A22" s="92" t="s">
        <v>0</v>
      </c>
      <c r="B22" s="93" t="s">
        <v>10</v>
      </c>
      <c r="C22" s="93" t="s">
        <v>21</v>
      </c>
      <c r="D22" s="94" t="s">
        <v>1</v>
      </c>
      <c r="E22" s="95" t="s">
        <v>4</v>
      </c>
      <c r="F22" s="95" t="s">
        <v>5</v>
      </c>
    </row>
    <row r="23" spans="1:8" ht="20.25" thickBot="1" x14ac:dyDescent="0.35">
      <c r="A23" s="96" t="s">
        <v>219</v>
      </c>
      <c r="B23" s="97" t="s">
        <v>106</v>
      </c>
      <c r="C23" s="80">
        <v>40926</v>
      </c>
      <c r="D23" s="81">
        <v>25</v>
      </c>
      <c r="E23" s="420">
        <v>62</v>
      </c>
      <c r="F23" s="87">
        <f>(E23-D23)</f>
        <v>37</v>
      </c>
      <c r="G23" s="13" t="s">
        <v>45</v>
      </c>
      <c r="H23" s="1"/>
    </row>
    <row r="24" spans="1:8" ht="20.25" thickBot="1" x14ac:dyDescent="0.35">
      <c r="A24" s="96" t="s">
        <v>221</v>
      </c>
      <c r="B24" s="97" t="s">
        <v>86</v>
      </c>
      <c r="C24" s="80">
        <v>40821</v>
      </c>
      <c r="D24" s="81">
        <v>0</v>
      </c>
      <c r="E24" s="420">
        <v>63</v>
      </c>
      <c r="F24" s="87">
        <f>(E24-D24)</f>
        <v>63</v>
      </c>
      <c r="G24" s="13" t="s">
        <v>46</v>
      </c>
      <c r="H24" s="1"/>
    </row>
    <row r="25" spans="1:8" ht="20.25" thickBot="1" x14ac:dyDescent="0.35">
      <c r="A25" s="96" t="s">
        <v>224</v>
      </c>
      <c r="B25" s="97" t="s">
        <v>90</v>
      </c>
      <c r="C25" s="80">
        <v>41179</v>
      </c>
      <c r="D25" s="81">
        <v>29</v>
      </c>
      <c r="E25" s="73">
        <v>71</v>
      </c>
      <c r="F25" s="422">
        <f>(E25-D25)</f>
        <v>42</v>
      </c>
      <c r="G25" s="13" t="s">
        <v>22</v>
      </c>
    </row>
    <row r="26" spans="1:8" ht="19.5" x14ac:dyDescent="0.3">
      <c r="A26" s="96" t="s">
        <v>220</v>
      </c>
      <c r="B26" s="97" t="s">
        <v>77</v>
      </c>
      <c r="C26" s="80">
        <v>40639</v>
      </c>
      <c r="D26" s="81">
        <v>29</v>
      </c>
      <c r="E26" s="73">
        <v>75</v>
      </c>
      <c r="F26" s="87">
        <f>(E26-D26)</f>
        <v>46</v>
      </c>
    </row>
    <row r="27" spans="1:8" ht="19.5" x14ac:dyDescent="0.3">
      <c r="A27" s="96" t="s">
        <v>223</v>
      </c>
      <c r="B27" s="97" t="s">
        <v>90</v>
      </c>
      <c r="C27" s="80">
        <v>41218</v>
      </c>
      <c r="D27" s="81">
        <v>29</v>
      </c>
      <c r="E27" s="73">
        <v>79</v>
      </c>
      <c r="F27" s="87">
        <f>(E27-D27)</f>
        <v>50</v>
      </c>
    </row>
    <row r="28" spans="1:8" ht="20.25" thickBot="1" x14ac:dyDescent="0.35">
      <c r="A28" s="411" t="s">
        <v>222</v>
      </c>
      <c r="B28" s="412" t="s">
        <v>77</v>
      </c>
      <c r="C28" s="413">
        <v>41253</v>
      </c>
      <c r="D28" s="414">
        <v>0</v>
      </c>
      <c r="E28" s="415">
        <v>81</v>
      </c>
      <c r="F28" s="416">
        <f>(E28-D28)</f>
        <v>81</v>
      </c>
    </row>
    <row r="29" spans="1:8" x14ac:dyDescent="0.25">
      <c r="A29" s="69"/>
      <c r="B29" s="69"/>
      <c r="C29" s="69"/>
      <c r="D29" s="69"/>
      <c r="E29" s="69"/>
      <c r="F29" s="69"/>
      <c r="G29" s="69"/>
    </row>
  </sheetData>
  <sortState xmlns:xlrd2="http://schemas.microsoft.com/office/spreadsheetml/2017/richdata2" ref="A23:F28">
    <sortCondition ref="E23:E28"/>
  </sortState>
  <mergeCells count="8">
    <mergeCell ref="A6:F6"/>
    <mergeCell ref="A8:F8"/>
    <mergeCell ref="A21:F21"/>
    <mergeCell ref="A3:F3"/>
    <mergeCell ref="A1:F1"/>
    <mergeCell ref="A2:F2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4"/>
  <sheetViews>
    <sheetView zoomScale="70" zoomScaleNormal="70" workbookViewId="0">
      <selection sqref="A1:F1"/>
    </sheetView>
  </sheetViews>
  <sheetFormatPr baseColWidth="10" defaultRowHeight="18.75" x14ac:dyDescent="0.25"/>
  <cols>
    <col min="1" max="1" width="40.5703125" style="1" customWidth="1"/>
    <col min="2" max="2" width="12" style="2" customWidth="1"/>
    <col min="3" max="3" width="16" style="2" bestFit="1" customWidth="1"/>
    <col min="4" max="6" width="6.7109375" style="2" customWidth="1"/>
    <col min="7" max="7" width="12.5703125" style="8" bestFit="1" customWidth="1"/>
    <col min="8" max="8" width="11.42578125" style="69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23.25" x14ac:dyDescent="0.35">
      <c r="A1" s="297" t="str">
        <f>'ALBATROS - 11 - 12'!A1:F1</f>
        <v>MAR DEL PLATA GOLF CLUB - CANCHA VIEJA -</v>
      </c>
      <c r="B1" s="297"/>
      <c r="C1" s="297"/>
      <c r="D1" s="297"/>
      <c r="E1" s="297"/>
      <c r="F1" s="297"/>
    </row>
    <row r="2" spans="1:23" ht="29.25" x14ac:dyDescent="0.4">
      <c r="A2" s="323" t="str">
        <f>'ALBATROS - 11 - 12'!A2:F2</f>
        <v>VIII COPA GRAN MAESTRO</v>
      </c>
      <c r="B2" s="323"/>
      <c r="C2" s="323"/>
      <c r="D2" s="323"/>
      <c r="E2" s="323"/>
      <c r="F2" s="323"/>
    </row>
    <row r="3" spans="1:23" ht="19.5" x14ac:dyDescent="0.3">
      <c r="A3" s="322" t="str">
        <f>'ALBATROS - 11 - 12'!A3:F3</f>
        <v>FEDERACION REGIONAL DE GOLF MAR Y SIERRAS</v>
      </c>
      <c r="B3" s="322"/>
      <c r="C3" s="322"/>
      <c r="D3" s="322"/>
      <c r="E3" s="322"/>
      <c r="F3" s="322"/>
    </row>
    <row r="4" spans="1:23" ht="26.25" x14ac:dyDescent="0.4">
      <c r="A4" s="299" t="str">
        <f>'ALBATROS - 11 - 12'!A4:F4</f>
        <v>8° FECHA DEL RANKING</v>
      </c>
      <c r="B4" s="299"/>
      <c r="C4" s="299"/>
      <c r="D4" s="299"/>
      <c r="E4" s="299"/>
      <c r="F4" s="299"/>
    </row>
    <row r="5" spans="1:23" ht="19.5" x14ac:dyDescent="0.3">
      <c r="A5" s="300" t="str">
        <f>'ALBATROS - 11 - 12'!A5:F5</f>
        <v>9 HOYOS MEDAL PLAY</v>
      </c>
      <c r="B5" s="300"/>
      <c r="C5" s="300"/>
      <c r="D5" s="300"/>
      <c r="E5" s="300"/>
      <c r="F5" s="300"/>
    </row>
    <row r="6" spans="1:23" ht="20.25" thickBot="1" x14ac:dyDescent="0.35">
      <c r="A6" s="318" t="str">
        <f>'ALBATROS - 11 - 12'!A6:F6</f>
        <v>MIERCOLES 17 DE JULIO DE 2024</v>
      </c>
      <c r="B6" s="318"/>
      <c r="C6" s="318"/>
      <c r="D6" s="318"/>
      <c r="E6" s="318"/>
      <c r="F6" s="318"/>
    </row>
    <row r="7" spans="1:23" ht="19.5" thickBot="1" x14ac:dyDescent="0.3">
      <c r="A7" s="324" t="s">
        <v>67</v>
      </c>
      <c r="B7" s="325"/>
      <c r="C7" s="325"/>
      <c r="D7" s="325"/>
      <c r="E7" s="325"/>
      <c r="F7" s="326"/>
    </row>
    <row r="8" spans="1:23" s="89" customFormat="1" ht="20.25" thickBot="1" x14ac:dyDescent="0.35">
      <c r="A8" s="99" t="s">
        <v>0</v>
      </c>
      <c r="B8" s="100" t="s">
        <v>10</v>
      </c>
      <c r="C8" s="100" t="s">
        <v>21</v>
      </c>
      <c r="D8" s="101" t="s">
        <v>1</v>
      </c>
      <c r="E8" s="102" t="s">
        <v>4</v>
      </c>
      <c r="F8" s="102" t="s">
        <v>5</v>
      </c>
      <c r="G8" s="72"/>
      <c r="H8" s="69"/>
    </row>
    <row r="9" spans="1:23" ht="20.25" thickBot="1" x14ac:dyDescent="0.35">
      <c r="A9" s="96" t="s">
        <v>309</v>
      </c>
      <c r="B9" s="97" t="s">
        <v>92</v>
      </c>
      <c r="C9" s="80">
        <v>41730</v>
      </c>
      <c r="D9" s="81">
        <v>4</v>
      </c>
      <c r="E9" s="420">
        <v>44</v>
      </c>
      <c r="F9" s="87">
        <f>(E9-D9)</f>
        <v>40</v>
      </c>
      <c r="G9" s="103" t="s">
        <v>45</v>
      </c>
      <c r="J9" s="104"/>
      <c r="K9" s="327" t="s">
        <v>68</v>
      </c>
      <c r="L9" s="327"/>
      <c r="M9" s="327"/>
      <c r="N9" s="327"/>
      <c r="O9" s="327"/>
      <c r="P9" s="327"/>
      <c r="Q9" s="327"/>
      <c r="R9" s="327"/>
      <c r="S9" s="327"/>
      <c r="T9" s="104"/>
      <c r="U9" s="104"/>
      <c r="V9" s="104"/>
      <c r="W9" s="104"/>
    </row>
    <row r="10" spans="1:23" ht="20.25" thickBot="1" x14ac:dyDescent="0.35">
      <c r="A10" s="96" t="s">
        <v>308</v>
      </c>
      <c r="B10" s="97" t="s">
        <v>243</v>
      </c>
      <c r="C10" s="80">
        <v>41795</v>
      </c>
      <c r="D10" s="81">
        <v>0</v>
      </c>
      <c r="E10" s="420">
        <v>44</v>
      </c>
      <c r="F10" s="87">
        <f>(E10-D10)</f>
        <v>44</v>
      </c>
      <c r="G10" s="13" t="s">
        <v>46</v>
      </c>
      <c r="J10" s="105" t="s">
        <v>0</v>
      </c>
      <c r="K10" s="105">
        <v>1</v>
      </c>
      <c r="L10" s="105">
        <v>2</v>
      </c>
      <c r="M10" s="105">
        <v>3</v>
      </c>
      <c r="N10" s="105">
        <v>4</v>
      </c>
      <c r="O10" s="105">
        <v>5</v>
      </c>
      <c r="P10" s="105">
        <v>6</v>
      </c>
      <c r="Q10" s="105">
        <v>7</v>
      </c>
      <c r="R10" s="105">
        <v>8</v>
      </c>
      <c r="S10" s="105">
        <v>9</v>
      </c>
      <c r="T10" s="106" t="s">
        <v>56</v>
      </c>
      <c r="U10" s="105" t="s">
        <v>4</v>
      </c>
      <c r="V10" s="105" t="s">
        <v>69</v>
      </c>
      <c r="W10" s="105" t="s">
        <v>70</v>
      </c>
    </row>
    <row r="11" spans="1:23" ht="20.25" thickBot="1" x14ac:dyDescent="0.35">
      <c r="A11" s="96" t="s">
        <v>225</v>
      </c>
      <c r="B11" s="97" t="s">
        <v>86</v>
      </c>
      <c r="C11" s="80">
        <v>41592</v>
      </c>
      <c r="D11" s="81">
        <v>9</v>
      </c>
      <c r="E11" s="73">
        <v>51</v>
      </c>
      <c r="F11" s="87">
        <f>(E11-D11)</f>
        <v>42</v>
      </c>
      <c r="J11" s="107"/>
      <c r="K11" s="108"/>
      <c r="L11" s="108"/>
      <c r="M11" s="108"/>
      <c r="N11" s="109"/>
      <c r="O11" s="109"/>
      <c r="P11" s="109"/>
      <c r="Q11" s="109"/>
      <c r="R11" s="109"/>
      <c r="S11" s="109"/>
      <c r="T11" s="110"/>
      <c r="U11" s="108">
        <f>T11</f>
        <v>0</v>
      </c>
      <c r="V11" s="109">
        <f>SUM(N11:S11)-D11*0.6</f>
        <v>-5.3999999999999995</v>
      </c>
      <c r="W11" s="108">
        <f>SUM(Q11:S11)-D11*0.3</f>
        <v>-2.6999999999999997</v>
      </c>
    </row>
    <row r="12" spans="1:23" ht="20.25" thickBot="1" x14ac:dyDescent="0.35">
      <c r="A12" s="96" t="s">
        <v>228</v>
      </c>
      <c r="B12" s="97" t="s">
        <v>155</v>
      </c>
      <c r="C12" s="80">
        <v>41409</v>
      </c>
      <c r="D12" s="81">
        <v>14</v>
      </c>
      <c r="E12" s="73">
        <v>53</v>
      </c>
      <c r="F12" s="422">
        <f>(E12-D12)</f>
        <v>39</v>
      </c>
      <c r="G12" s="13" t="s">
        <v>22</v>
      </c>
    </row>
    <row r="13" spans="1:23" ht="19.5" x14ac:dyDescent="0.3">
      <c r="A13" s="96" t="s">
        <v>235</v>
      </c>
      <c r="B13" s="97" t="s">
        <v>90</v>
      </c>
      <c r="C13" s="80">
        <v>41435</v>
      </c>
      <c r="D13" s="81">
        <v>11</v>
      </c>
      <c r="E13" s="73">
        <v>53</v>
      </c>
      <c r="F13" s="87">
        <f>(E13-D13)</f>
        <v>42</v>
      </c>
    </row>
    <row r="14" spans="1:23" ht="19.5" x14ac:dyDescent="0.3">
      <c r="A14" s="96" t="s">
        <v>238</v>
      </c>
      <c r="B14" s="97" t="s">
        <v>77</v>
      </c>
      <c r="C14" s="80">
        <v>41764</v>
      </c>
      <c r="D14" s="81">
        <v>0</v>
      </c>
      <c r="E14" s="73">
        <v>53</v>
      </c>
      <c r="F14" s="87">
        <f>(E14-D14)</f>
        <v>53</v>
      </c>
    </row>
    <row r="15" spans="1:23" ht="19.5" x14ac:dyDescent="0.3">
      <c r="A15" s="96" t="s">
        <v>244</v>
      </c>
      <c r="B15" s="97" t="s">
        <v>245</v>
      </c>
      <c r="C15" s="80">
        <v>41904</v>
      </c>
      <c r="D15" s="81">
        <v>9</v>
      </c>
      <c r="E15" s="73">
        <v>54</v>
      </c>
      <c r="F15" s="87">
        <f>(E15-D15)</f>
        <v>45</v>
      </c>
    </row>
    <row r="16" spans="1:23" ht="19.5" x14ac:dyDescent="0.3">
      <c r="A16" s="96" t="s">
        <v>229</v>
      </c>
      <c r="B16" s="97" t="s">
        <v>133</v>
      </c>
      <c r="C16" s="80">
        <v>41808</v>
      </c>
      <c r="D16" s="81">
        <v>13</v>
      </c>
      <c r="E16" s="73">
        <v>58</v>
      </c>
      <c r="F16" s="87">
        <f>(E16-D16)</f>
        <v>45</v>
      </c>
    </row>
    <row r="17" spans="1:23" ht="19.5" x14ac:dyDescent="0.3">
      <c r="A17" s="96" t="s">
        <v>232</v>
      </c>
      <c r="B17" s="97" t="s">
        <v>233</v>
      </c>
      <c r="C17" s="80">
        <v>41387</v>
      </c>
      <c r="D17" s="81">
        <v>0</v>
      </c>
      <c r="E17" s="73">
        <v>59</v>
      </c>
      <c r="F17" s="87">
        <f>(E17-D17)</f>
        <v>59</v>
      </c>
    </row>
    <row r="18" spans="1:23" ht="19.5" x14ac:dyDescent="0.3">
      <c r="A18" s="96" t="s">
        <v>227</v>
      </c>
      <c r="B18" s="97" t="s">
        <v>86</v>
      </c>
      <c r="C18" s="80">
        <v>41387</v>
      </c>
      <c r="D18" s="81">
        <v>13</v>
      </c>
      <c r="E18" s="73">
        <v>60</v>
      </c>
      <c r="F18" s="87">
        <f>(E18-D18)</f>
        <v>47</v>
      </c>
    </row>
    <row r="19" spans="1:23" ht="19.5" x14ac:dyDescent="0.3">
      <c r="A19" s="96" t="s">
        <v>230</v>
      </c>
      <c r="B19" s="97" t="s">
        <v>77</v>
      </c>
      <c r="C19" s="80">
        <v>41881</v>
      </c>
      <c r="D19" s="81">
        <v>8</v>
      </c>
      <c r="E19" s="73">
        <v>60</v>
      </c>
      <c r="F19" s="87">
        <f>(E19-D19)</f>
        <v>52</v>
      </c>
    </row>
    <row r="20" spans="1:23" ht="19.5" x14ac:dyDescent="0.3">
      <c r="A20" s="96" t="s">
        <v>231</v>
      </c>
      <c r="B20" s="97" t="s">
        <v>77</v>
      </c>
      <c r="C20" s="80">
        <v>41498</v>
      </c>
      <c r="D20" s="81">
        <v>0</v>
      </c>
      <c r="E20" s="73">
        <v>60</v>
      </c>
      <c r="F20" s="87">
        <f>(E20-D20)</f>
        <v>60</v>
      </c>
    </row>
    <row r="21" spans="1:23" ht="19.5" x14ac:dyDescent="0.3">
      <c r="A21" s="96" t="s">
        <v>236</v>
      </c>
      <c r="B21" s="97" t="s">
        <v>155</v>
      </c>
      <c r="C21" s="80">
        <v>41569</v>
      </c>
      <c r="D21" s="81">
        <v>19</v>
      </c>
      <c r="E21" s="73">
        <v>61</v>
      </c>
      <c r="F21" s="87">
        <f>(E21-D21)</f>
        <v>42</v>
      </c>
    </row>
    <row r="22" spans="1:23" ht="19.5" x14ac:dyDescent="0.3">
      <c r="A22" s="96" t="s">
        <v>234</v>
      </c>
      <c r="B22" s="97" t="s">
        <v>92</v>
      </c>
      <c r="C22" s="80">
        <v>41954</v>
      </c>
      <c r="D22" s="81">
        <v>0</v>
      </c>
      <c r="E22" s="73">
        <v>62</v>
      </c>
      <c r="F22" s="87">
        <f>(E22-D22)</f>
        <v>62</v>
      </c>
      <c r="J22" s="104"/>
      <c r="K22" s="111"/>
      <c r="L22" s="111"/>
      <c r="M22" s="111"/>
      <c r="N22" s="112"/>
      <c r="O22" s="112"/>
      <c r="P22" s="112"/>
      <c r="Q22" s="112"/>
      <c r="R22" s="112"/>
      <c r="S22" s="112"/>
      <c r="T22" s="113"/>
      <c r="U22" s="111"/>
      <c r="V22" s="112"/>
      <c r="W22" s="111"/>
    </row>
    <row r="23" spans="1:23" ht="19.5" x14ac:dyDescent="0.3">
      <c r="A23" s="96" t="s">
        <v>237</v>
      </c>
      <c r="B23" s="97" t="s">
        <v>133</v>
      </c>
      <c r="C23" s="80">
        <v>41964</v>
      </c>
      <c r="D23" s="81">
        <v>0</v>
      </c>
      <c r="E23" s="73">
        <v>68</v>
      </c>
      <c r="F23" s="87">
        <f>(E23-D23)</f>
        <v>68</v>
      </c>
      <c r="J23" s="104"/>
      <c r="K23" s="111"/>
      <c r="L23" s="111"/>
      <c r="M23" s="111"/>
      <c r="N23" s="112"/>
      <c r="O23" s="112"/>
      <c r="P23" s="112"/>
      <c r="Q23" s="112"/>
      <c r="R23" s="112"/>
      <c r="S23" s="112"/>
      <c r="T23" s="113"/>
      <c r="U23" s="111"/>
      <c r="V23" s="112"/>
      <c r="W23" s="111"/>
    </row>
    <row r="24" spans="1:23" ht="19.5" x14ac:dyDescent="0.3">
      <c r="A24" s="96" t="s">
        <v>241</v>
      </c>
      <c r="B24" s="97" t="s">
        <v>77</v>
      </c>
      <c r="C24" s="80">
        <v>41526</v>
      </c>
      <c r="D24" s="81">
        <v>20</v>
      </c>
      <c r="E24" s="73">
        <v>83</v>
      </c>
      <c r="F24" s="87">
        <f>(E24-D24)</f>
        <v>63</v>
      </c>
      <c r="J24" s="104"/>
      <c r="K24" s="111"/>
      <c r="L24" s="111"/>
      <c r="M24" s="111"/>
      <c r="N24" s="112"/>
      <c r="O24" s="112"/>
      <c r="P24" s="112"/>
      <c r="Q24" s="112"/>
      <c r="R24" s="112"/>
      <c r="S24" s="112"/>
      <c r="T24" s="113"/>
      <c r="U24" s="111"/>
      <c r="V24" s="112"/>
      <c r="W24" s="111"/>
    </row>
    <row r="25" spans="1:23" ht="19.5" x14ac:dyDescent="0.3">
      <c r="A25" s="96" t="s">
        <v>240</v>
      </c>
      <c r="B25" s="97" t="s">
        <v>212</v>
      </c>
      <c r="C25" s="80">
        <v>41957</v>
      </c>
      <c r="D25" s="81">
        <v>0</v>
      </c>
      <c r="E25" s="73">
        <v>86</v>
      </c>
      <c r="F25" s="87">
        <f>(E25-D25)</f>
        <v>86</v>
      </c>
      <c r="J25" s="104"/>
      <c r="K25" s="111"/>
      <c r="L25" s="111"/>
      <c r="M25" s="111"/>
      <c r="N25" s="112"/>
      <c r="O25" s="112"/>
      <c r="P25" s="112"/>
      <c r="Q25" s="112"/>
      <c r="R25" s="112"/>
      <c r="S25" s="112"/>
      <c r="T25" s="113"/>
      <c r="U25" s="111"/>
      <c r="V25" s="112"/>
      <c r="W25" s="111"/>
    </row>
    <row r="26" spans="1:23" ht="20.25" thickBot="1" x14ac:dyDescent="0.35">
      <c r="A26" s="417" t="s">
        <v>239</v>
      </c>
      <c r="B26" s="412" t="s">
        <v>212</v>
      </c>
      <c r="C26" s="413">
        <v>41739</v>
      </c>
      <c r="D26" s="418" t="s">
        <v>11</v>
      </c>
      <c r="E26" s="419" t="s">
        <v>11</v>
      </c>
      <c r="F26" s="416" t="s">
        <v>11</v>
      </c>
      <c r="J26" s="104"/>
      <c r="K26" s="111"/>
      <c r="L26" s="111"/>
      <c r="M26" s="111"/>
      <c r="N26" s="112"/>
      <c r="O26" s="112"/>
      <c r="P26" s="112"/>
      <c r="Q26" s="112"/>
      <c r="R26" s="112"/>
      <c r="S26" s="112"/>
      <c r="T26" s="113"/>
      <c r="U26" s="111"/>
      <c r="V26" s="112"/>
      <c r="W26" s="111"/>
    </row>
    <row r="27" spans="1:23" ht="19.5" thickBot="1" x14ac:dyDescent="0.3">
      <c r="A27" s="114"/>
      <c r="B27" s="114"/>
      <c r="C27" s="114"/>
      <c r="D27" s="114"/>
      <c r="E27" s="114"/>
      <c r="F27" s="114"/>
      <c r="G27" s="115"/>
      <c r="J27" s="104"/>
      <c r="K27" s="111"/>
      <c r="L27" s="111"/>
      <c r="M27" s="111"/>
      <c r="N27" s="112"/>
      <c r="O27" s="112"/>
      <c r="P27" s="112"/>
      <c r="Q27" s="112"/>
      <c r="R27" s="112"/>
      <c r="S27" s="112"/>
      <c r="T27" s="113"/>
      <c r="U27" s="111"/>
      <c r="V27" s="112"/>
      <c r="W27" s="111"/>
    </row>
    <row r="28" spans="1:23" ht="19.5" thickBot="1" x14ac:dyDescent="0.3">
      <c r="A28" s="328" t="s">
        <v>71</v>
      </c>
      <c r="B28" s="329"/>
      <c r="C28" s="329"/>
      <c r="D28" s="329"/>
      <c r="E28" s="329"/>
      <c r="F28" s="330"/>
      <c r="J28"/>
    </row>
    <row r="29" spans="1:23" ht="19.5" thickBot="1" x14ac:dyDescent="0.3">
      <c r="A29" s="99" t="s">
        <v>0</v>
      </c>
      <c r="B29" s="100" t="s">
        <v>10</v>
      </c>
      <c r="C29" s="100" t="s">
        <v>21</v>
      </c>
      <c r="D29" s="101" t="s">
        <v>1</v>
      </c>
      <c r="E29" s="102" t="s">
        <v>4</v>
      </c>
      <c r="F29" s="102" t="s">
        <v>5</v>
      </c>
      <c r="J29"/>
    </row>
    <row r="30" spans="1:23" ht="20.25" thickBot="1" x14ac:dyDescent="0.35">
      <c r="A30" s="96" t="s">
        <v>250</v>
      </c>
      <c r="B30" s="410" t="s">
        <v>251</v>
      </c>
      <c r="C30" s="80">
        <v>41778</v>
      </c>
      <c r="D30" s="81">
        <v>0</v>
      </c>
      <c r="E30" s="421">
        <v>43</v>
      </c>
      <c r="F30" s="87">
        <f>(E30-D30)</f>
        <v>43</v>
      </c>
      <c r="G30" s="13" t="s">
        <v>45</v>
      </c>
      <c r="J30"/>
    </row>
    <row r="31" spans="1:23" ht="20.25" thickBot="1" x14ac:dyDescent="0.35">
      <c r="A31" s="96" t="s">
        <v>246</v>
      </c>
      <c r="B31" s="97" t="s">
        <v>90</v>
      </c>
      <c r="C31" s="80">
        <v>41885</v>
      </c>
      <c r="D31" s="81">
        <v>10</v>
      </c>
      <c r="E31" s="421">
        <v>55</v>
      </c>
      <c r="F31" s="87">
        <f>(E31-D31)</f>
        <v>45</v>
      </c>
      <c r="G31" s="13" t="s">
        <v>46</v>
      </c>
      <c r="J31"/>
    </row>
    <row r="32" spans="1:23" ht="20.25" thickBot="1" x14ac:dyDescent="0.35">
      <c r="A32" s="96" t="s">
        <v>249</v>
      </c>
      <c r="B32" s="97" t="s">
        <v>90</v>
      </c>
      <c r="C32" s="80">
        <v>41310</v>
      </c>
      <c r="D32" s="81">
        <v>20</v>
      </c>
      <c r="E32" s="73">
        <v>57</v>
      </c>
      <c r="F32" s="422">
        <f>(E32-D32)</f>
        <v>37</v>
      </c>
      <c r="G32" s="13" t="s">
        <v>22</v>
      </c>
    </row>
    <row r="33" spans="1:10" ht="19.5" x14ac:dyDescent="0.3">
      <c r="A33" s="96" t="s">
        <v>248</v>
      </c>
      <c r="B33" s="97" t="s">
        <v>106</v>
      </c>
      <c r="C33" s="80">
        <v>41423</v>
      </c>
      <c r="D33" s="81">
        <v>24</v>
      </c>
      <c r="E33" s="73">
        <v>70</v>
      </c>
      <c r="F33" s="87">
        <f>(E33-D33)</f>
        <v>46</v>
      </c>
      <c r="J33"/>
    </row>
    <row r="34" spans="1:10" ht="20.25" thickBot="1" x14ac:dyDescent="0.35">
      <c r="A34" s="411" t="s">
        <v>247</v>
      </c>
      <c r="B34" s="412" t="s">
        <v>106</v>
      </c>
      <c r="C34" s="413">
        <v>41712</v>
      </c>
      <c r="D34" s="414">
        <v>18</v>
      </c>
      <c r="E34" s="415">
        <v>74</v>
      </c>
      <c r="F34" s="416">
        <f>(E34-D34)</f>
        <v>56</v>
      </c>
      <c r="H34" s="1"/>
    </row>
  </sheetData>
  <sortState xmlns:xlrd2="http://schemas.microsoft.com/office/spreadsheetml/2017/richdata2" ref="A30:F34">
    <sortCondition ref="E30:E34"/>
  </sortState>
  <mergeCells count="9">
    <mergeCell ref="A7:F7"/>
    <mergeCell ref="K9:S9"/>
    <mergeCell ref="A28:F28"/>
    <mergeCell ref="A3:F3"/>
    <mergeCell ref="A1:F1"/>
    <mergeCell ref="A2:F2"/>
    <mergeCell ref="A4:F4"/>
    <mergeCell ref="A5:F5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0"/>
  <sheetViews>
    <sheetView zoomScale="70" zoomScaleNormal="70" workbookViewId="0">
      <selection sqref="A1:F1"/>
    </sheetView>
  </sheetViews>
  <sheetFormatPr baseColWidth="10" defaultRowHeight="18.75" x14ac:dyDescent="0.25"/>
  <cols>
    <col min="1" max="1" width="38.4257812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9" ht="23.25" x14ac:dyDescent="0.35">
      <c r="A1" s="297" t="str">
        <f>'ALBATROS - 11 - 12'!A1:F1</f>
        <v>MAR DEL PLATA GOLF CLUB - CANCHA VIEJA -</v>
      </c>
      <c r="B1" s="297"/>
      <c r="C1" s="297"/>
      <c r="D1" s="297"/>
      <c r="E1" s="297"/>
      <c r="F1" s="297"/>
    </row>
    <row r="2" spans="1:9" ht="29.25" x14ac:dyDescent="0.4">
      <c r="A2" s="323" t="str">
        <f>'ALBATROS - 11 - 12'!A2:F2</f>
        <v>VIII COPA GRAN MAESTRO</v>
      </c>
      <c r="B2" s="323"/>
      <c r="C2" s="323"/>
      <c r="D2" s="323"/>
      <c r="E2" s="323"/>
      <c r="F2" s="323"/>
    </row>
    <row r="3" spans="1:9" ht="19.5" x14ac:dyDescent="0.3">
      <c r="A3" s="322" t="str">
        <f>'ALBATROS - 11 - 12'!A3:F3</f>
        <v>FEDERACION REGIONAL DE GOLF MAR Y SIERRAS</v>
      </c>
      <c r="B3" s="322"/>
      <c r="C3" s="322"/>
      <c r="D3" s="322"/>
      <c r="E3" s="322"/>
      <c r="F3" s="322"/>
    </row>
    <row r="4" spans="1:9" ht="26.25" x14ac:dyDescent="0.4">
      <c r="A4" s="299" t="str">
        <f>'ALBATROS - 11 - 12'!A4:F4</f>
        <v>8° FECHA DEL RANKING</v>
      </c>
      <c r="B4" s="299"/>
      <c r="C4" s="299"/>
      <c r="D4" s="299"/>
      <c r="E4" s="299"/>
      <c r="F4" s="299"/>
    </row>
    <row r="5" spans="1:9" ht="19.5" x14ac:dyDescent="0.3">
      <c r="A5" s="300" t="str">
        <f>'ALBATROS - 11 - 12'!A5:F5</f>
        <v>9 HOYOS MEDAL PLAY</v>
      </c>
      <c r="B5" s="300"/>
      <c r="C5" s="300"/>
      <c r="D5" s="300"/>
      <c r="E5" s="300"/>
      <c r="F5" s="300"/>
    </row>
    <row r="6" spans="1:9" ht="19.5" x14ac:dyDescent="0.3">
      <c r="A6" s="318" t="str">
        <f>'ALBATROS - 11 - 12'!A6:F6</f>
        <v>MIERCOLES 17 DE JULIO DE 2024</v>
      </c>
      <c r="B6" s="318"/>
      <c r="C6" s="318"/>
      <c r="D6" s="318"/>
      <c r="E6" s="318"/>
      <c r="F6" s="318"/>
    </row>
    <row r="7" spans="1:9" ht="20.25" thickBot="1" x14ac:dyDescent="0.35">
      <c r="A7" s="91"/>
      <c r="B7" s="91"/>
      <c r="C7" s="91"/>
      <c r="D7" s="91"/>
      <c r="E7" s="91"/>
      <c r="F7" s="91"/>
    </row>
    <row r="8" spans="1:9" ht="20.25" thickBot="1" x14ac:dyDescent="0.3">
      <c r="A8" s="319" t="s">
        <v>54</v>
      </c>
      <c r="B8" s="320"/>
      <c r="C8" s="320"/>
      <c r="D8" s="320"/>
      <c r="E8" s="320"/>
      <c r="F8" s="321"/>
      <c r="G8" s="116"/>
    </row>
    <row r="9" spans="1:9" s="89" customFormat="1" ht="20.25" thickBot="1" x14ac:dyDescent="0.35">
      <c r="A9" s="92" t="s">
        <v>0</v>
      </c>
      <c r="B9" s="93" t="s">
        <v>10</v>
      </c>
      <c r="C9" s="93" t="s">
        <v>21</v>
      </c>
      <c r="D9" s="94" t="s">
        <v>1</v>
      </c>
      <c r="E9" s="95" t="s">
        <v>4</v>
      </c>
      <c r="F9" s="95" t="s">
        <v>5</v>
      </c>
      <c r="G9" s="117"/>
    </row>
    <row r="10" spans="1:9" ht="20.25" thickBot="1" x14ac:dyDescent="0.35">
      <c r="A10" s="96" t="s">
        <v>256</v>
      </c>
      <c r="B10" s="97" t="s">
        <v>90</v>
      </c>
      <c r="C10" s="80">
        <v>42038</v>
      </c>
      <c r="D10" s="81">
        <v>18</v>
      </c>
      <c r="E10" s="420">
        <v>52</v>
      </c>
      <c r="F10" s="87">
        <f>(E10-D10)</f>
        <v>34</v>
      </c>
      <c r="G10" s="103" t="s">
        <v>45</v>
      </c>
      <c r="H10" s="69"/>
    </row>
    <row r="11" spans="1:9" ht="20.25" thickBot="1" x14ac:dyDescent="0.35">
      <c r="A11" s="96" t="s">
        <v>311</v>
      </c>
      <c r="B11" s="97" t="s">
        <v>133</v>
      </c>
      <c r="C11" s="80">
        <v>42258</v>
      </c>
      <c r="D11" s="81">
        <v>8</v>
      </c>
      <c r="E11" s="420">
        <v>54</v>
      </c>
      <c r="F11" s="87">
        <f>(E11-D11)</f>
        <v>46</v>
      </c>
      <c r="G11" s="103" t="s">
        <v>46</v>
      </c>
      <c r="H11" s="69"/>
    </row>
    <row r="12" spans="1:9" ht="20.25" thickBot="1" x14ac:dyDescent="0.35">
      <c r="A12" s="96" t="s">
        <v>310</v>
      </c>
      <c r="B12" s="97" t="s">
        <v>133</v>
      </c>
      <c r="C12" s="80">
        <v>42154</v>
      </c>
      <c r="D12" s="81">
        <v>0</v>
      </c>
      <c r="E12" s="73">
        <v>54</v>
      </c>
      <c r="F12" s="87">
        <f>(E12-D12)</f>
        <v>54</v>
      </c>
      <c r="H12" s="69"/>
      <c r="I12" s="69"/>
    </row>
    <row r="13" spans="1:9" ht="20.25" thickBot="1" x14ac:dyDescent="0.35">
      <c r="A13" s="96" t="s">
        <v>254</v>
      </c>
      <c r="B13" s="97" t="s">
        <v>155</v>
      </c>
      <c r="C13" s="80">
        <v>42138</v>
      </c>
      <c r="D13" s="81">
        <v>14</v>
      </c>
      <c r="E13" s="73">
        <v>55</v>
      </c>
      <c r="F13" s="422">
        <f>(E13-D13)</f>
        <v>41</v>
      </c>
      <c r="G13" s="13" t="s">
        <v>22</v>
      </c>
      <c r="H13" s="69"/>
    </row>
    <row r="14" spans="1:9" ht="19.5" x14ac:dyDescent="0.3">
      <c r="A14" s="96" t="s">
        <v>261</v>
      </c>
      <c r="B14" s="97" t="s">
        <v>86</v>
      </c>
      <c r="C14" s="80">
        <v>42354</v>
      </c>
      <c r="D14" s="81">
        <v>0</v>
      </c>
      <c r="E14" s="73">
        <v>61</v>
      </c>
      <c r="F14" s="87">
        <f>(E14-D14)</f>
        <v>61</v>
      </c>
      <c r="G14" s="8"/>
      <c r="H14" s="69"/>
    </row>
    <row r="15" spans="1:9" ht="19.5" x14ac:dyDescent="0.3">
      <c r="A15" s="96" t="s">
        <v>257</v>
      </c>
      <c r="B15" s="97" t="s">
        <v>106</v>
      </c>
      <c r="C15" s="80">
        <v>42271</v>
      </c>
      <c r="D15" s="81">
        <v>19</v>
      </c>
      <c r="E15" s="73">
        <v>62</v>
      </c>
      <c r="F15" s="87">
        <f>(E15-D15)</f>
        <v>43</v>
      </c>
      <c r="G15" s="8"/>
      <c r="H15" s="69"/>
    </row>
    <row r="16" spans="1:9" ht="19.5" x14ac:dyDescent="0.3">
      <c r="A16" s="96" t="s">
        <v>255</v>
      </c>
      <c r="B16" s="97" t="s">
        <v>86</v>
      </c>
      <c r="C16" s="80">
        <v>42218</v>
      </c>
      <c r="D16" s="81">
        <v>7</v>
      </c>
      <c r="E16" s="73">
        <v>63</v>
      </c>
      <c r="F16" s="87">
        <f>(E16-D16)</f>
        <v>56</v>
      </c>
      <c r="G16" s="8"/>
      <c r="H16" s="69"/>
    </row>
    <row r="17" spans="1:8" ht="19.5" x14ac:dyDescent="0.3">
      <c r="A17" s="96" t="s">
        <v>264</v>
      </c>
      <c r="B17" s="97" t="s">
        <v>106</v>
      </c>
      <c r="C17" s="80">
        <v>42752</v>
      </c>
      <c r="D17" s="81">
        <v>0</v>
      </c>
      <c r="E17" s="73">
        <v>63</v>
      </c>
      <c r="F17" s="87">
        <f>(E17-D17)</f>
        <v>63</v>
      </c>
      <c r="G17" s="8"/>
      <c r="H17" s="69"/>
    </row>
    <row r="18" spans="1:8" ht="19.5" x14ac:dyDescent="0.3">
      <c r="A18" s="96" t="s">
        <v>260</v>
      </c>
      <c r="B18" s="97" t="s">
        <v>212</v>
      </c>
      <c r="C18" s="80">
        <v>42386</v>
      </c>
      <c r="D18" s="81">
        <v>0</v>
      </c>
      <c r="E18" s="73">
        <v>64</v>
      </c>
      <c r="F18" s="87">
        <f>(E18-D18)</f>
        <v>64</v>
      </c>
      <c r="G18" s="8"/>
      <c r="H18" s="69"/>
    </row>
    <row r="19" spans="1:8" ht="19.5" x14ac:dyDescent="0.3">
      <c r="A19" s="96" t="s">
        <v>262</v>
      </c>
      <c r="B19" s="97" t="s">
        <v>233</v>
      </c>
      <c r="C19" s="80">
        <v>42853</v>
      </c>
      <c r="D19" s="81">
        <v>0</v>
      </c>
      <c r="E19" s="73">
        <v>72</v>
      </c>
      <c r="F19" s="87">
        <f>(E19-D19)</f>
        <v>72</v>
      </c>
      <c r="G19" s="8"/>
      <c r="H19" s="69"/>
    </row>
    <row r="20" spans="1:8" ht="19.5" x14ac:dyDescent="0.3">
      <c r="A20" s="96" t="s">
        <v>258</v>
      </c>
      <c r="B20" s="97" t="s">
        <v>77</v>
      </c>
      <c r="C20" s="80">
        <v>42623</v>
      </c>
      <c r="D20" s="81">
        <v>0</v>
      </c>
      <c r="E20" s="73">
        <v>74</v>
      </c>
      <c r="F20" s="87">
        <f>(E20-D20)</f>
        <v>74</v>
      </c>
      <c r="G20" s="8"/>
      <c r="H20" s="69"/>
    </row>
    <row r="21" spans="1:8" ht="19.5" x14ac:dyDescent="0.3">
      <c r="A21" s="96" t="s">
        <v>263</v>
      </c>
      <c r="B21" s="97" t="s">
        <v>92</v>
      </c>
      <c r="C21" s="80">
        <v>42584</v>
      </c>
      <c r="D21" s="81">
        <v>0</v>
      </c>
      <c r="E21" s="73">
        <v>75</v>
      </c>
      <c r="F21" s="87">
        <f>(E21-D21)</f>
        <v>75</v>
      </c>
      <c r="H21" s="69"/>
    </row>
    <row r="22" spans="1:8" ht="20.25" thickBot="1" x14ac:dyDescent="0.35">
      <c r="A22" s="411" t="s">
        <v>259</v>
      </c>
      <c r="B22" s="412" t="s">
        <v>106</v>
      </c>
      <c r="C22" s="413">
        <v>42538</v>
      </c>
      <c r="D22" s="414">
        <v>0</v>
      </c>
      <c r="E22" s="415">
        <v>78</v>
      </c>
      <c r="F22" s="416">
        <f>(E22-D22)</f>
        <v>78</v>
      </c>
      <c r="H22" s="69"/>
    </row>
    <row r="23" spans="1:8" x14ac:dyDescent="0.25">
      <c r="B23" s="1"/>
      <c r="C23" s="1"/>
      <c r="D23" s="1"/>
      <c r="E23" s="1"/>
      <c r="F23" s="1"/>
    </row>
    <row r="24" spans="1:8" x14ac:dyDescent="0.25">
      <c r="B24" s="1"/>
      <c r="C24" s="1"/>
      <c r="D24" s="1"/>
      <c r="E24" s="1"/>
      <c r="F24" s="1"/>
    </row>
    <row r="25" spans="1:8" ht="19.5" thickBot="1" x14ac:dyDescent="0.3">
      <c r="B25" s="1"/>
      <c r="C25" s="1"/>
      <c r="D25" s="1"/>
      <c r="E25" s="1"/>
      <c r="F25" s="1"/>
    </row>
    <row r="26" spans="1:8" ht="20.25" thickBot="1" x14ac:dyDescent="0.3">
      <c r="A26" s="331" t="s">
        <v>55</v>
      </c>
      <c r="B26" s="332"/>
      <c r="C26" s="332"/>
      <c r="D26" s="332"/>
      <c r="E26" s="332"/>
      <c r="F26" s="333"/>
      <c r="G26" s="116"/>
    </row>
    <row r="27" spans="1:8" ht="20.25" thickBot="1" x14ac:dyDescent="0.3">
      <c r="A27" s="92" t="s">
        <v>0</v>
      </c>
      <c r="B27" s="93" t="s">
        <v>10</v>
      </c>
      <c r="C27" s="93" t="s">
        <v>21</v>
      </c>
      <c r="D27" s="94" t="s">
        <v>1</v>
      </c>
      <c r="E27" s="95" t="s">
        <v>4</v>
      </c>
      <c r="F27" s="95" t="s">
        <v>5</v>
      </c>
      <c r="G27" s="116"/>
    </row>
    <row r="28" spans="1:8" ht="20.25" thickBot="1" x14ac:dyDescent="0.35">
      <c r="A28" s="96" t="s">
        <v>266</v>
      </c>
      <c r="B28" s="97" t="s">
        <v>106</v>
      </c>
      <c r="C28" s="80">
        <v>42446</v>
      </c>
      <c r="D28" s="81">
        <v>0</v>
      </c>
      <c r="E28" s="420">
        <v>63</v>
      </c>
      <c r="F28" s="87">
        <f>(E28-D28)</f>
        <v>63</v>
      </c>
      <c r="G28" s="118" t="s">
        <v>45</v>
      </c>
    </row>
    <row r="29" spans="1:8" ht="20.25" thickBot="1" x14ac:dyDescent="0.35">
      <c r="A29" s="96" t="s">
        <v>265</v>
      </c>
      <c r="B29" s="97" t="s">
        <v>133</v>
      </c>
      <c r="C29" s="80">
        <v>42866</v>
      </c>
      <c r="D29" s="81">
        <v>0</v>
      </c>
      <c r="E29" s="420">
        <v>64</v>
      </c>
      <c r="F29" s="87">
        <f>(E29-D29)</f>
        <v>64</v>
      </c>
      <c r="G29" s="118" t="s">
        <v>46</v>
      </c>
    </row>
    <row r="30" spans="1:8" ht="20.25" thickBot="1" x14ac:dyDescent="0.35">
      <c r="A30" s="411" t="s">
        <v>267</v>
      </c>
      <c r="B30" s="412" t="s">
        <v>86</v>
      </c>
      <c r="C30" s="413">
        <v>42670</v>
      </c>
      <c r="D30" s="414">
        <v>0</v>
      </c>
      <c r="E30" s="415">
        <v>65</v>
      </c>
      <c r="F30" s="429">
        <f>(E30-D30)</f>
        <v>65</v>
      </c>
      <c r="G30" s="118" t="s">
        <v>22</v>
      </c>
    </row>
  </sheetData>
  <sortState xmlns:xlrd2="http://schemas.microsoft.com/office/spreadsheetml/2017/richdata2" ref="A28:F30">
    <sortCondition ref="E28:E30"/>
  </sortState>
  <mergeCells count="8">
    <mergeCell ref="A6:F6"/>
    <mergeCell ref="A8:F8"/>
    <mergeCell ref="A26:F26"/>
    <mergeCell ref="A3:F3"/>
    <mergeCell ref="A1:F1"/>
    <mergeCell ref="A2:F2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4"/>
  <sheetViews>
    <sheetView zoomScale="70" workbookViewId="0">
      <selection sqref="A1:F1"/>
    </sheetView>
  </sheetViews>
  <sheetFormatPr baseColWidth="10" defaultRowHeight="18.75" x14ac:dyDescent="0.2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69"/>
    <col min="9" max="16384" width="11.42578125" style="1"/>
  </cols>
  <sheetData>
    <row r="1" spans="1:16" ht="23.25" x14ac:dyDescent="0.35">
      <c r="A1" s="297" t="str">
        <f>'ALBATROS - 11 - 12'!A1:F1</f>
        <v>MAR DEL PLATA GOLF CLUB - CANCHA VIEJA -</v>
      </c>
      <c r="B1" s="297"/>
      <c r="C1" s="297"/>
      <c r="D1" s="297"/>
      <c r="E1" s="297"/>
      <c r="F1" s="297"/>
    </row>
    <row r="2" spans="1:16" ht="29.25" x14ac:dyDescent="0.4">
      <c r="A2" s="323" t="str">
        <f>'ALBATROS - 11 - 12'!A2:F2</f>
        <v>VIII COPA GRAN MAESTRO</v>
      </c>
      <c r="B2" s="323"/>
      <c r="C2" s="323"/>
      <c r="D2" s="323"/>
      <c r="E2" s="323"/>
      <c r="F2" s="323"/>
    </row>
    <row r="3" spans="1:16" ht="19.5" x14ac:dyDescent="0.3">
      <c r="A3" s="322" t="str">
        <f>'ALBATROS - 11 - 12'!A3:F3</f>
        <v>FEDERACION REGIONAL DE GOLF MAR Y SIERRAS</v>
      </c>
      <c r="B3" s="322"/>
      <c r="C3" s="322"/>
      <c r="D3" s="322"/>
      <c r="E3" s="322"/>
      <c r="F3" s="322"/>
    </row>
    <row r="4" spans="1:16" ht="26.25" x14ac:dyDescent="0.4">
      <c r="A4" s="299" t="str">
        <f>'ALBATROS - 11 - 12'!A4:F4</f>
        <v>8° FECHA DEL RANKING</v>
      </c>
      <c r="B4" s="299"/>
      <c r="C4" s="299"/>
      <c r="D4" s="299"/>
      <c r="E4" s="299"/>
      <c r="F4" s="299"/>
    </row>
    <row r="5" spans="1:16" ht="19.5" x14ac:dyDescent="0.3">
      <c r="A5" s="300" t="str">
        <f>'ALBATROS - 11 - 12'!A5:F5</f>
        <v>9 HOYOS MEDAL PLAY</v>
      </c>
      <c r="B5" s="300"/>
      <c r="C5" s="300"/>
      <c r="D5" s="300"/>
      <c r="E5" s="300"/>
      <c r="F5" s="300"/>
    </row>
    <row r="6" spans="1:16" ht="19.5" x14ac:dyDescent="0.3">
      <c r="A6" s="318" t="str">
        <f>'ALBATROS - 11 - 12'!A6:F6</f>
        <v>MIERCOLES 17 DE JULIO DE 2024</v>
      </c>
      <c r="B6" s="318"/>
      <c r="C6" s="318"/>
      <c r="D6" s="318"/>
      <c r="E6" s="318"/>
      <c r="F6" s="318"/>
    </row>
    <row r="7" spans="1:16" ht="20.25" thickBot="1" x14ac:dyDescent="0.35">
      <c r="A7" s="91"/>
      <c r="B7" s="91"/>
      <c r="C7" s="91"/>
      <c r="D7" s="91"/>
      <c r="E7" s="91"/>
      <c r="F7" s="91"/>
    </row>
    <row r="8" spans="1:16" ht="20.25" thickBot="1" x14ac:dyDescent="0.35">
      <c r="A8" s="334" t="s">
        <v>19</v>
      </c>
      <c r="B8" s="335"/>
      <c r="C8" s="335"/>
      <c r="D8" s="335"/>
      <c r="E8" s="335"/>
      <c r="F8" s="336"/>
    </row>
    <row r="9" spans="1:16" s="89" customFormat="1" ht="20.25" thickBot="1" x14ac:dyDescent="0.35">
      <c r="A9" s="12" t="s">
        <v>0</v>
      </c>
      <c r="B9" s="70" t="s">
        <v>10</v>
      </c>
      <c r="C9" s="70" t="s">
        <v>21</v>
      </c>
      <c r="D9" s="71" t="s">
        <v>1</v>
      </c>
      <c r="E9" s="4" t="s">
        <v>4</v>
      </c>
      <c r="F9" s="4" t="s">
        <v>5</v>
      </c>
      <c r="H9" s="69"/>
      <c r="K9" s="1"/>
      <c r="L9" s="1"/>
      <c r="M9" s="1"/>
      <c r="N9" s="1"/>
      <c r="O9" s="1"/>
      <c r="P9" s="1"/>
    </row>
    <row r="10" spans="1:16" ht="20.25" thickBot="1" x14ac:dyDescent="0.35">
      <c r="A10" s="96" t="s">
        <v>271</v>
      </c>
      <c r="B10" s="97" t="s">
        <v>86</v>
      </c>
      <c r="C10" s="80">
        <v>39767</v>
      </c>
      <c r="D10" s="81">
        <v>0</v>
      </c>
      <c r="E10" s="420">
        <v>57</v>
      </c>
      <c r="F10" s="87">
        <f>(E10-D10)</f>
        <v>57</v>
      </c>
      <c r="G10" s="13" t="s">
        <v>45</v>
      </c>
      <c r="J10" s="89"/>
      <c r="K10" s="89"/>
      <c r="L10" s="89"/>
      <c r="M10" s="89"/>
    </row>
    <row r="11" spans="1:16" ht="19.5" x14ac:dyDescent="0.3">
      <c r="A11" s="96" t="s">
        <v>268</v>
      </c>
      <c r="B11" s="97" t="s">
        <v>86</v>
      </c>
      <c r="C11" s="80">
        <v>39121</v>
      </c>
      <c r="D11" s="81">
        <v>0</v>
      </c>
      <c r="E11" s="73">
        <v>67</v>
      </c>
      <c r="F11" s="87">
        <f>(E11-D11)</f>
        <v>67</v>
      </c>
    </row>
    <row r="12" spans="1:16" ht="19.5" x14ac:dyDescent="0.3">
      <c r="A12" s="96" t="s">
        <v>272</v>
      </c>
      <c r="B12" s="97" t="s">
        <v>77</v>
      </c>
      <c r="C12" s="80">
        <v>40397</v>
      </c>
      <c r="D12" s="81">
        <v>0</v>
      </c>
      <c r="E12" s="73">
        <v>77</v>
      </c>
      <c r="F12" s="87">
        <f>(E12-D12)</f>
        <v>77</v>
      </c>
    </row>
    <row r="13" spans="1:16" ht="19.5" x14ac:dyDescent="0.3">
      <c r="A13" s="96" t="s">
        <v>269</v>
      </c>
      <c r="B13" s="97" t="s">
        <v>77</v>
      </c>
      <c r="C13" s="80">
        <v>40088</v>
      </c>
      <c r="D13" s="81">
        <v>0</v>
      </c>
      <c r="E13" s="73">
        <v>81</v>
      </c>
      <c r="F13" s="87">
        <f>(E13-D13)</f>
        <v>81</v>
      </c>
    </row>
    <row r="14" spans="1:16" ht="20.25" thickBot="1" x14ac:dyDescent="0.35">
      <c r="A14" s="417" t="s">
        <v>270</v>
      </c>
      <c r="B14" s="412" t="s">
        <v>77</v>
      </c>
      <c r="C14" s="413">
        <v>38889</v>
      </c>
      <c r="D14" s="418" t="s">
        <v>11</v>
      </c>
      <c r="E14" s="419" t="s">
        <v>11</v>
      </c>
      <c r="F14" s="416" t="s">
        <v>11</v>
      </c>
    </row>
  </sheetData>
  <sortState xmlns:xlrd2="http://schemas.microsoft.com/office/spreadsheetml/2017/richdata2" ref="A10:F14">
    <sortCondition ref="E10:E14"/>
  </sortState>
  <mergeCells count="7">
    <mergeCell ref="A6:F6"/>
    <mergeCell ref="A8:F8"/>
    <mergeCell ref="A3:F3"/>
    <mergeCell ref="A1:F1"/>
    <mergeCell ref="A2:F2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GROSS</vt:lpstr>
      <vt:lpstr>JUVENILES</vt:lpstr>
      <vt:lpstr>MENORES</vt:lpstr>
      <vt:lpstr>MEN 15</vt:lpstr>
      <vt:lpstr>MEN 13</vt:lpstr>
      <vt:lpstr>ALBATROS - 11 - 12</vt:lpstr>
      <vt:lpstr>EAGLES - 13 - 14 - </vt:lpstr>
      <vt:lpstr>BIRDIES 15 Y POST</vt:lpstr>
      <vt:lpstr>PROM </vt:lpstr>
      <vt:lpstr>PRINCIPIANTES</vt:lpstr>
      <vt:lpstr>HORA LUN</vt:lpstr>
      <vt:lpstr>HORA MAR</vt:lpstr>
      <vt:lpstr>HORA MIE</vt:lpstr>
      <vt:lpstr>EEPP CON HCP</vt:lpstr>
      <vt:lpstr>EEPP SIN HCP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2024-07-17T21:04:02Z</cp:lastPrinted>
  <dcterms:created xsi:type="dcterms:W3CDTF">2000-04-30T13:23:02Z</dcterms:created>
  <dcterms:modified xsi:type="dcterms:W3CDTF">2024-07-17T21:11:15Z</dcterms:modified>
</cp:coreProperties>
</file>